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9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<sst xmlns="http://schemas.openxmlformats.org/spreadsheetml/2006/main" count="80" uniqueCount="68">
  <si>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Электронный паспорт финансово-</t>
  </si>
  <si>
    <t>хозяйственной деятельности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</si>
  <si>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Университетская, дом 29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</si>
  <si>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</si>
  <si>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</si>
  <si>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</si>
  <si>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– Шачкова Людмила Михайловна, Шилкина Татьяна Ивановна, Верещагин Владимир Анатольевич, Козин Вячеслав Дмитриевич, Васильев Леонид Михайлович</t>
  </si>
  <si>
    <t>Количество жильцов</t>
  </si>
  <si>
    <t>Места расположения э\щитовых в подъездах – 1,3,4, подъезд</t>
  </si>
  <si>
    <t>Материал стен</t>
  </si>
  <si>
    <t>к/п</t>
  </si>
  <si>
    <t>Место расположения ввода ХВС, отопления, ГВС: между 1 и 2 подъездами</t>
  </si>
  <si>
    <t>Год постройки</t>
  </si>
  <si>
    <t>Место расположения приборов учета ХВС, отопления,  ГВС: подъезд 1</t>
  </si>
  <si>
    <t>Этажность</t>
  </si>
  <si>
    <t>Количество теплоузлов -8</t>
  </si>
  <si>
    <t>Подъезды</t>
  </si>
  <si>
    <t xml:space="preserve">Принадлежность  ТОС: "Северное", Худякова Т.А. </t>
  </si>
  <si>
    <t>Площадь придомовой территории (кв.м.)</t>
  </si>
  <si>
    <t>Обслуживает ТУ №1 тел 41-85-09</t>
  </si>
  <si>
    <t>Площадь лестничной клетки (кв.м.)</t>
  </si>
  <si>
    <t>Мастер участка - Сазонов Виктор Степанович</t>
  </si>
  <si>
    <t>Площадь кровли (кв.м.)</t>
  </si>
  <si>
    <t>Количество лифтов</t>
  </si>
  <si>
    <t>Тариф на текущий ремонт</t>
  </si>
  <si>
    <t>2,64 руб</t>
  </si>
  <si>
    <t xml:space="preserve">  сбор       </t>
  </si>
  <si>
    <t>выполнение</t>
  </si>
  <si>
    <t>Сумма на текущий ремонт на 2011 год</t>
  </si>
  <si>
    <t>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</si>
  <si>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</si>
  <si>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</si>
  <si>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</si>
  <si>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</si>
  <si>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</si>
  <si>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</si>
  <si>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</si>
  <si>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</si>
  <si>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</si>
  <si>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</si>
  <si>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Ед.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</si>
  <si>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</si>
  <si>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</si>
  <si>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</si>
  <si>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</si>
  <si>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</si>
  <si>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</si>
  <si>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</si>
  <si>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</si>
  <si>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</si>
  <si>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</si>
  <si>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</si>
  <si>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</si>
  <si>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</si>
  <si>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балконных козырьков</t>
  </si>
  <si>
    <t>руб.</t>
  </si>
  <si>
    <t>2. Ремонт МПШ</t>
  </si>
  <si>
    <t>3. Ремонт входов в подъезды(ступени)</t>
  </si>
  <si>
    <t>4. Косметический ремонт подъездов</t>
  </si>
  <si>
    <t>5. Сварочные, сантехнические и</t>
  </si>
  <si>
    <t>электромонтажные работы</t>
  </si>
  <si>
    <t>6. Установка рам и восстановление остекления</t>
  </si>
  <si>
    <t>8. Установка энергосберегающих светильников</t>
  </si>
  <si>
    <t>ИТОГО:</t>
  </si>
  <si>
    <t>Подготовка к отопительному сезону</t>
  </si>
  <si>
    <r>
      <t xml:space="preserve">9. Малярные работы </t>
    </r>
    <r>
      <rPr>
        <sz val="12"/>
        <color indexed="9"/>
        <rFont val="Times New Roman"/>
        <family val="1"/>
      </rPr>
      <t>(МАФ, контейнера 5шт.)</t>
    </r>
  </si>
  <si>
    <t>7. Установка почтовых ящиков</t>
  </si>
  <si>
    <t>Устройство ограждения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</si>
</sst>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 wrapText="1"/>
      <protection/>
    </xf>
    <xf numFmtId="0" fontId="6" fillId="0" borderId="0" xfId="33" applyFont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10" xfId="33" applyFont="1" applyBorder="1" applyAlignment="1">
      <alignment horizontal="left"/>
      <protection/>
    </xf>
    <xf numFmtId="0" fontId="7" fillId="0" borderId="10" xfId="33" applyFont="1" applyBorder="1" applyAlignment="1">
      <alignment horizontal="center"/>
      <protection/>
    </xf>
    <xf numFmtId="0" fontId="8" fillId="0" borderId="0" xfId="33" applyFont="1">
      <alignment/>
      <protection/>
    </xf>
    <xf numFmtId="0" fontId="1" fillId="0" borderId="0" xfId="33" applyFont="1">
      <alignment/>
      <protection/>
    </xf>
    <xf numFmtId="0" fontId="6" fillId="0" borderId="0" xfId="33" applyFont="1" applyAlignment="1">
      <alignment wrapText="1"/>
      <protection/>
    </xf>
    <xf numFmtId="0" fontId="7" fillId="0" borderId="1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7" fillId="0" borderId="0" xfId="33" applyFont="1" applyFill="1" applyBorder="1" applyAlignment="1">
      <alignment wrapText="1"/>
      <protection/>
    </xf>
    <xf numFmtId="0" fontId="1" fillId="0" borderId="0" xfId="33" applyAlignment="1">
      <alignment wrapText="1"/>
      <protection/>
    </xf>
    <xf numFmtId="0" fontId="7" fillId="0" borderId="10" xfId="33" applyFont="1" applyFill="1" applyBorder="1" applyAlignment="1">
      <alignment horizontal="center"/>
      <protection/>
    </xf>
    <xf numFmtId="0" fontId="7" fillId="0" borderId="10" xfId="33" applyFont="1" applyBorder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Fill="1" applyBorder="1" applyAlignment="1">
      <alignment horizontal="center"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2" xfId="33" applyFont="1" applyFill="1" applyBorder="1" applyAlignment="1">
      <alignment horizontal="center" vertical="top" wrapText="1"/>
      <protection/>
    </xf>
    <xf numFmtId="0" fontId="10" fillId="0" borderId="11" xfId="33" applyFont="1" applyFill="1" applyBorder="1" applyAlignment="1">
      <alignment horizontal="center"/>
      <protection/>
    </xf>
    <xf numFmtId="0" fontId="6" fillId="0" borderId="11" xfId="33" applyFont="1" applyFill="1" applyBorder="1">
      <alignment/>
      <protection/>
    </xf>
    <xf numFmtId="0" fontId="6" fillId="0" borderId="11" xfId="33" applyFont="1" applyBorder="1">
      <alignment/>
      <protection/>
    </xf>
    <xf numFmtId="164" fontId="9" fillId="0" borderId="11" xfId="33" applyNumberFormat="1" applyFont="1" applyBorder="1" applyAlignment="1">
      <alignment vertical="top" wrapText="1"/>
      <protection/>
    </xf>
    <xf numFmtId="164" fontId="9" fillId="0" borderId="13" xfId="33" applyNumberFormat="1" applyFont="1" applyBorder="1" applyAlignment="1">
      <alignment vertical="top" wrapText="1"/>
      <protection/>
    </xf>
    <xf numFmtId="0" fontId="9" fillId="0" borderId="14" xfId="33" applyFont="1" applyFill="1" applyBorder="1" applyAlignment="1">
      <alignment horizontal="center" vertical="top" wrapText="1"/>
      <protection/>
    </xf>
    <xf numFmtId="0" fontId="9" fillId="0" borderId="11" xfId="33" applyFont="1" applyFill="1" applyBorder="1" applyAlignment="1">
      <alignment horizontal="center" vertical="top" wrapText="1"/>
      <protection/>
    </xf>
    <xf numFmtId="0" fontId="9" fillId="0" borderId="11" xfId="33" applyFont="1" applyBorder="1" applyAlignment="1">
      <alignment horizontal="justify" vertical="top" wrapText="1"/>
      <protection/>
    </xf>
    <xf numFmtId="0" fontId="11" fillId="0" borderId="0" xfId="33" applyFont="1" applyAlignment="1">
      <alignment vertical="center"/>
      <protection/>
    </xf>
    <xf numFmtId="0" fontId="9" fillId="0" borderId="12" xfId="33" applyFont="1" applyBorder="1" applyAlignment="1">
      <alignment vertical="top" wrapText="1"/>
      <protection/>
    </xf>
    <xf numFmtId="0" fontId="9" fillId="0" borderId="15" xfId="33" applyFont="1" applyBorder="1" applyAlignment="1">
      <alignment vertical="top" wrapText="1"/>
      <protection/>
    </xf>
    <xf numFmtId="0" fontId="6" fillId="0" borderId="12" xfId="33" applyFont="1" applyFill="1" applyBorder="1">
      <alignment/>
      <protection/>
    </xf>
    <xf numFmtId="0" fontId="6" fillId="0" borderId="12" xfId="33" applyFont="1" applyBorder="1">
      <alignment/>
      <protection/>
    </xf>
    <xf numFmtId="0" fontId="9" fillId="0" borderId="14" xfId="33" applyFont="1" applyBorder="1" applyAlignment="1">
      <alignment vertical="top" wrapText="1"/>
      <protection/>
    </xf>
    <xf numFmtId="0" fontId="9" fillId="0" borderId="16" xfId="33" applyFont="1" applyBorder="1" applyAlignment="1">
      <alignment vertical="top" wrapText="1"/>
      <protection/>
    </xf>
    <xf numFmtId="0" fontId="6" fillId="0" borderId="14" xfId="33" applyFont="1" applyFill="1" applyBorder="1">
      <alignment/>
      <protection/>
    </xf>
    <xf numFmtId="0" fontId="6" fillId="0" borderId="14" xfId="33" applyFont="1" applyBorder="1">
      <alignment/>
      <protection/>
    </xf>
    <xf numFmtId="0" fontId="9" fillId="0" borderId="17" xfId="33" applyFont="1" applyBorder="1" applyAlignment="1">
      <alignment vertical="top" wrapText="1"/>
      <protection/>
    </xf>
    <xf numFmtId="0" fontId="9" fillId="0" borderId="14" xfId="33" applyFont="1" applyBorder="1" applyAlignment="1">
      <alignment horizontal="left" wrapText="1"/>
      <protection/>
    </xf>
    <xf numFmtId="0" fontId="5" fillId="0" borderId="11" xfId="33" applyFont="1" applyBorder="1" applyAlignment="1">
      <alignment vertical="top" wrapText="1"/>
      <protection/>
    </xf>
    <xf numFmtId="0" fontId="10" fillId="0" borderId="11" xfId="33" applyFont="1" applyBorder="1">
      <alignment/>
      <protection/>
    </xf>
    <xf numFmtId="0" fontId="6" fillId="0" borderId="17" xfId="33" applyFont="1" applyBorder="1">
      <alignment/>
      <protection/>
    </xf>
    <xf numFmtId="0" fontId="1" fillId="0" borderId="18" xfId="33" applyBorder="1">
      <alignment/>
      <protection/>
    </xf>
    <xf numFmtId="0" fontId="9" fillId="0" borderId="18" xfId="33" applyFont="1" applyBorder="1">
      <alignment/>
      <protection/>
    </xf>
    <xf numFmtId="0" fontId="5" fillId="0" borderId="0" xfId="33" applyFont="1" applyBorder="1" applyAlignment="1">
      <alignment/>
      <protection/>
    </xf>
    <xf numFmtId="0" fontId="2" fillId="0" borderId="0" xfId="33" applyFont="1" applyBorder="1" applyAlignment="1">
      <alignment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left" vertical="center"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2" xfId="33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66" zoomScaleNormal="66" zoomScalePageLayoutView="0" workbookViewId="0" topLeftCell="A1">
      <selection activeCell="X27" sqref="X27"/>
    </sheetView>
  </sheetViews>
  <sheetFormatPr defaultColWidth="8.7109375" defaultRowHeight="12.75"/>
  <cols>
    <col min="1" max="1" width="1.28515625" style="1" customWidth="1"/>
    <col min="2" max="2" width="43.28125" style="1" customWidth="1"/>
    <col min="3" max="11" width="0" style="1" hidden="1" customWidth="1"/>
    <col min="12" max="12" width="11.8515625" style="2" customWidth="1"/>
    <col min="13" max="13" width="9.28125" style="1" customWidth="1"/>
    <col min="14" max="14" width="11.8515625" style="1" customWidth="1"/>
    <col min="15" max="15" width="10.57421875" style="1" customWidth="1"/>
    <col min="16" max="16" width="10.140625" style="1" customWidth="1"/>
    <col min="17" max="17" width="10.421875" style="1" customWidth="1"/>
    <col min="18" max="18" width="10.57421875" style="1" customWidth="1"/>
    <col min="19" max="19" width="10.140625" style="1" customWidth="1"/>
    <col min="20" max="20" width="9.57421875" style="1" customWidth="1"/>
    <col min="21" max="21" width="11.00390625" style="1" customWidth="1"/>
    <col min="22" max="22" width="10.00390625" style="1" customWidth="1"/>
    <col min="23" max="23" width="8.7109375" style="1" customWidth="1"/>
    <col min="24" max="24" width="10.00390625" style="1" customWidth="1"/>
    <col min="25" max="25" width="11.140625" style="1" customWidth="1"/>
    <col min="26" max="16384" width="8.7109375" style="1" customWidth="1"/>
  </cols>
  <sheetData>
    <row r="1" spans="1:15" ht="16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"/>
      <c r="N1" s="4"/>
      <c r="O1" s="4"/>
    </row>
    <row r="2" spans="1:15" ht="16.5" customHeigh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5" ht="23.2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1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7.25" customHeight="1">
      <c r="A5" s="6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9">
        <v>15848.33</v>
      </c>
      <c r="M5" s="49" t="s">
        <v>4</v>
      </c>
      <c r="N5" s="49"/>
      <c r="O5" s="49"/>
      <c r="P5" s="49"/>
      <c r="Q5" s="49"/>
      <c r="R5" s="49"/>
      <c r="S5" s="49"/>
      <c r="T5" s="49"/>
      <c r="U5" s="49"/>
      <c r="V5" s="10"/>
      <c r="W5" s="11"/>
      <c r="X5" s="11"/>
      <c r="Y5" s="11"/>
    </row>
    <row r="6" spans="1:25" s="16" customFormat="1" ht="42" customHeight="1">
      <c r="A6" s="12"/>
      <c r="B6" s="13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4">
        <v>288</v>
      </c>
      <c r="M6" s="52" t="s">
        <v>6</v>
      </c>
      <c r="N6" s="52"/>
      <c r="O6" s="52"/>
      <c r="P6" s="52"/>
      <c r="Q6" s="52"/>
      <c r="R6" s="52"/>
      <c r="S6" s="52"/>
      <c r="T6" s="52"/>
      <c r="U6" s="52"/>
      <c r="V6" s="15"/>
      <c r="W6" s="15"/>
      <c r="X6" s="15"/>
      <c r="Y6" s="15"/>
    </row>
    <row r="7" spans="1:25" ht="17.25" customHeight="1">
      <c r="A7" s="6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9">
        <v>796</v>
      </c>
      <c r="M7" s="53" t="s">
        <v>8</v>
      </c>
      <c r="N7" s="53"/>
      <c r="O7" s="53"/>
      <c r="P7" s="53"/>
      <c r="Q7" s="53"/>
      <c r="R7" s="53"/>
      <c r="S7" s="53"/>
      <c r="T7" s="53"/>
      <c r="U7" s="53"/>
      <c r="V7" s="10"/>
      <c r="W7" s="11"/>
      <c r="X7" s="11"/>
      <c r="Y7" s="11"/>
    </row>
    <row r="8" spans="1:25" ht="17.25" customHeight="1">
      <c r="A8" s="6"/>
      <c r="B8" s="8" t="s">
        <v>9</v>
      </c>
      <c r="C8" s="8"/>
      <c r="D8" s="8"/>
      <c r="E8" s="8"/>
      <c r="F8" s="8"/>
      <c r="G8" s="8"/>
      <c r="H8" s="8"/>
      <c r="I8" s="8"/>
      <c r="J8" s="8"/>
      <c r="K8" s="8"/>
      <c r="L8" s="9" t="s">
        <v>10</v>
      </c>
      <c r="M8" s="53" t="s">
        <v>11</v>
      </c>
      <c r="N8" s="53"/>
      <c r="O8" s="53"/>
      <c r="P8" s="53"/>
      <c r="Q8" s="53"/>
      <c r="R8" s="53"/>
      <c r="S8" s="53"/>
      <c r="T8" s="53"/>
      <c r="U8" s="53"/>
      <c r="V8" s="10"/>
      <c r="W8" s="11"/>
      <c r="X8" s="11"/>
      <c r="Y8" s="11"/>
    </row>
    <row r="9" spans="1:25" ht="17.25" customHeight="1">
      <c r="A9" s="6"/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1984</v>
      </c>
      <c r="M9" s="53" t="s">
        <v>13</v>
      </c>
      <c r="N9" s="53"/>
      <c r="O9" s="53"/>
      <c r="P9" s="53"/>
      <c r="Q9" s="53"/>
      <c r="R9" s="53"/>
      <c r="S9" s="53"/>
      <c r="T9" s="53"/>
      <c r="U9" s="53"/>
      <c r="V9" s="10"/>
      <c r="W9" s="11"/>
      <c r="X9" s="11"/>
      <c r="Y9" s="11"/>
    </row>
    <row r="10" spans="1:25" ht="17.25" customHeight="1">
      <c r="A10" s="6"/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9</v>
      </c>
      <c r="M10" s="53" t="s">
        <v>15</v>
      </c>
      <c r="N10" s="53"/>
      <c r="O10" s="53"/>
      <c r="P10" s="53"/>
      <c r="Q10" s="53"/>
      <c r="R10" s="53"/>
      <c r="S10" s="53"/>
      <c r="T10" s="53"/>
      <c r="U10" s="53"/>
      <c r="V10" s="10"/>
      <c r="W10" s="11"/>
      <c r="X10" s="11"/>
      <c r="Y10" s="11"/>
    </row>
    <row r="11" spans="1:25" ht="17.25" customHeight="1">
      <c r="A11" s="6"/>
      <c r="B11" s="8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8</v>
      </c>
      <c r="M11" s="53" t="s">
        <v>17</v>
      </c>
      <c r="N11" s="53"/>
      <c r="O11" s="53"/>
      <c r="P11" s="53"/>
      <c r="Q11" s="53"/>
      <c r="R11" s="53"/>
      <c r="S11" s="53"/>
      <c r="T11" s="53"/>
      <c r="U11" s="53"/>
      <c r="V11" s="10"/>
      <c r="W11" s="11"/>
      <c r="X11" s="11"/>
      <c r="Y11" s="11"/>
    </row>
    <row r="12" spans="1:25" ht="17.25" customHeight="1">
      <c r="A12" s="6"/>
      <c r="B12" s="8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2909.2</v>
      </c>
      <c r="M12" s="53" t="s">
        <v>19</v>
      </c>
      <c r="N12" s="53"/>
      <c r="O12" s="53"/>
      <c r="P12" s="53"/>
      <c r="Q12" s="53"/>
      <c r="R12" s="53"/>
      <c r="S12" s="53"/>
      <c r="T12" s="53"/>
      <c r="U12" s="53"/>
      <c r="V12" s="10"/>
      <c r="W12" s="11"/>
      <c r="X12" s="11"/>
      <c r="Y12" s="11"/>
    </row>
    <row r="13" spans="1:25" ht="17.25" customHeight="1">
      <c r="A13" s="6"/>
      <c r="B13" s="8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9">
        <v>1954.1</v>
      </c>
      <c r="M13" s="53" t="s">
        <v>21</v>
      </c>
      <c r="N13" s="53"/>
      <c r="O13" s="53"/>
      <c r="P13" s="53"/>
      <c r="Q13" s="53"/>
      <c r="R13" s="53"/>
      <c r="S13" s="53"/>
      <c r="T13" s="53"/>
      <c r="U13" s="53"/>
      <c r="V13" s="10"/>
      <c r="W13" s="11"/>
      <c r="X13" s="11"/>
      <c r="Y13" s="11"/>
    </row>
    <row r="14" spans="1:25" ht="17.25" customHeight="1">
      <c r="A14" s="6"/>
      <c r="B14" s="8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9">
        <v>2050</v>
      </c>
      <c r="M14" s="49"/>
      <c r="N14" s="49"/>
      <c r="O14" s="49"/>
      <c r="P14" s="49"/>
      <c r="Q14" s="49"/>
      <c r="R14" s="49"/>
      <c r="S14" s="49"/>
      <c r="T14" s="49"/>
      <c r="U14" s="49"/>
      <c r="V14" s="10"/>
      <c r="W14" s="11"/>
      <c r="X14" s="11"/>
      <c r="Y14" s="11"/>
    </row>
    <row r="15" spans="1:25" ht="17.25" customHeight="1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9">
        <v>8</v>
      </c>
      <c r="M15" s="49"/>
      <c r="N15" s="49"/>
      <c r="O15" s="49"/>
      <c r="P15" s="49"/>
      <c r="Q15" s="49"/>
      <c r="R15" s="49"/>
      <c r="S15" s="49"/>
      <c r="T15" s="49"/>
      <c r="U15" s="49"/>
      <c r="V15" s="10"/>
      <c r="W15" s="11"/>
      <c r="X15" s="11"/>
      <c r="Y15" s="11"/>
    </row>
    <row r="16" spans="1:25" ht="17.25" customHeight="1">
      <c r="A16" s="6"/>
      <c r="B16" s="8" t="s">
        <v>24</v>
      </c>
      <c r="C16" s="8"/>
      <c r="D16" s="8"/>
      <c r="E16" s="8"/>
      <c r="F16" s="8"/>
      <c r="G16" s="8"/>
      <c r="H16" s="8"/>
      <c r="I16" s="8"/>
      <c r="J16" s="8"/>
      <c r="K16" s="8"/>
      <c r="L16" s="17" t="s">
        <v>25</v>
      </c>
      <c r="M16" s="50" t="s">
        <v>26</v>
      </c>
      <c r="N16" s="50"/>
      <c r="O16" s="50"/>
      <c r="P16" s="50"/>
      <c r="Q16" s="50" t="s">
        <v>27</v>
      </c>
      <c r="R16" s="50"/>
      <c r="S16" s="50"/>
      <c r="T16" s="50"/>
      <c r="U16" s="50"/>
      <c r="V16" s="10"/>
      <c r="W16" s="11"/>
      <c r="X16" s="11"/>
      <c r="Y16" s="11"/>
    </row>
    <row r="17" spans="1:25" ht="17.25" customHeight="1">
      <c r="A17" s="6"/>
      <c r="B17" s="18" t="s">
        <v>28</v>
      </c>
      <c r="C17" s="18"/>
      <c r="D17" s="18"/>
      <c r="E17" s="18"/>
      <c r="F17" s="18"/>
      <c r="G17" s="18"/>
      <c r="H17" s="18"/>
      <c r="I17" s="18"/>
      <c r="J17" s="18"/>
      <c r="K17" s="18"/>
      <c r="L17" s="17">
        <v>502075</v>
      </c>
      <c r="M17" s="50"/>
      <c r="N17" s="50"/>
      <c r="O17" s="50"/>
      <c r="P17" s="50"/>
      <c r="Q17" s="50"/>
      <c r="R17" s="50"/>
      <c r="S17" s="50"/>
      <c r="T17" s="50"/>
      <c r="U17" s="50"/>
      <c r="V17" s="10"/>
      <c r="W17" s="11"/>
      <c r="X17" s="11"/>
      <c r="Y17" s="11"/>
    </row>
    <row r="18" spans="1:25" ht="14.2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19"/>
      <c r="N18" s="19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</row>
    <row r="19" spans="1:26" ht="20.25" customHeight="1">
      <c r="A19" s="6"/>
      <c r="B19" s="47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5" ht="15" customHeight="1">
      <c r="A20" s="6"/>
      <c r="B20" s="54" t="s">
        <v>30</v>
      </c>
      <c r="C20" s="54" t="s">
        <v>31</v>
      </c>
      <c r="D20" s="54" t="s">
        <v>32</v>
      </c>
      <c r="E20" s="54" t="s">
        <v>33</v>
      </c>
      <c r="F20" s="54" t="s">
        <v>34</v>
      </c>
      <c r="G20" s="54" t="s">
        <v>35</v>
      </c>
      <c r="H20" s="54" t="s">
        <v>36</v>
      </c>
      <c r="I20" s="54" t="s">
        <v>37</v>
      </c>
      <c r="J20" s="54" t="s">
        <v>38</v>
      </c>
      <c r="K20" s="54" t="s">
        <v>39</v>
      </c>
      <c r="L20" s="55" t="s">
        <v>40</v>
      </c>
      <c r="M20" s="23" t="s">
        <v>41</v>
      </c>
      <c r="N20" s="23" t="s">
        <v>42</v>
      </c>
      <c r="O20" s="23" t="s">
        <v>43</v>
      </c>
      <c r="P20" s="23" t="s">
        <v>44</v>
      </c>
      <c r="Q20" s="23" t="s">
        <v>45</v>
      </c>
      <c r="R20" s="23" t="s">
        <v>46</v>
      </c>
      <c r="S20" s="23" t="s">
        <v>47</v>
      </c>
      <c r="T20" s="23" t="s">
        <v>48</v>
      </c>
      <c r="U20" s="23" t="s">
        <v>49</v>
      </c>
      <c r="V20" s="23" t="s">
        <v>50</v>
      </c>
      <c r="W20" s="23" t="s">
        <v>51</v>
      </c>
      <c r="X20" s="23" t="s">
        <v>52</v>
      </c>
      <c r="Y20" s="23" t="s">
        <v>53</v>
      </c>
    </row>
    <row r="21" spans="1:25" ht="18" customHeight="1">
      <c r="A21" s="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24"/>
      <c r="N21" s="24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6" ht="15.75">
      <c r="A22" s="6"/>
      <c r="B22" s="21" t="s">
        <v>54</v>
      </c>
      <c r="C22" s="21">
        <v>14600</v>
      </c>
      <c r="D22" s="21">
        <v>3722</v>
      </c>
      <c r="E22" s="26">
        <f>D22*0.359</f>
        <v>1336.1979999999999</v>
      </c>
      <c r="F22" s="26">
        <f>D22*0.103</f>
        <v>383.36600000000004</v>
      </c>
      <c r="G22" s="26">
        <f>D22+E22+F22</f>
        <v>5441.564</v>
      </c>
      <c r="H22" s="26">
        <f>G22*0.15</f>
        <v>816.2346</v>
      </c>
      <c r="I22" s="26">
        <f>G22+H22</f>
        <v>6257.7986</v>
      </c>
      <c r="J22" s="26">
        <f>I22*0.05</f>
        <v>312.88993000000005</v>
      </c>
      <c r="K22" s="27">
        <f>I22+J22</f>
        <v>6570.68853</v>
      </c>
      <c r="L22" s="28" t="s">
        <v>55</v>
      </c>
      <c r="M22" s="24"/>
      <c r="N22" s="24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>
        <f>SUM(M22:X22)</f>
        <v>0</v>
      </c>
      <c r="Z22" s="11"/>
    </row>
    <row r="23" spans="1:26" ht="15.75">
      <c r="A23" s="6"/>
      <c r="B23" s="21" t="s">
        <v>56</v>
      </c>
      <c r="C23" s="21">
        <v>13100</v>
      </c>
      <c r="D23" s="21">
        <v>3722</v>
      </c>
      <c r="E23" s="26">
        <f>D23*0.359</f>
        <v>1336.1979999999999</v>
      </c>
      <c r="F23" s="26">
        <f>D23*0.103</f>
        <v>383.36600000000004</v>
      </c>
      <c r="G23" s="26">
        <f>D23+E23+F23</f>
        <v>5441.564</v>
      </c>
      <c r="H23" s="26">
        <f>G23*0.15</f>
        <v>816.2346</v>
      </c>
      <c r="I23" s="26">
        <f>G23+H23</f>
        <v>6257.7986</v>
      </c>
      <c r="J23" s="26">
        <f>I23*0.05</f>
        <v>312.88993000000005</v>
      </c>
      <c r="K23" s="27">
        <f>I23+J23</f>
        <v>6570.68853</v>
      </c>
      <c r="L23" s="29" t="s">
        <v>55</v>
      </c>
      <c r="M23" s="24"/>
      <c r="N23" s="24"/>
      <c r="O23" s="24"/>
      <c r="P23" s="25"/>
      <c r="Q23" s="25">
        <v>4440</v>
      </c>
      <c r="R23" s="25">
        <v>10487.5</v>
      </c>
      <c r="S23" s="25"/>
      <c r="T23" s="25"/>
      <c r="U23" s="25"/>
      <c r="V23" s="25"/>
      <c r="W23" s="25"/>
      <c r="X23" s="25"/>
      <c r="Y23" s="25">
        <f>SUM(M23:X23)</f>
        <v>14927.5</v>
      </c>
      <c r="Z23" s="11"/>
    </row>
    <row r="24" spans="1:26" ht="15.75">
      <c r="A24" s="6"/>
      <c r="B24" s="21" t="s">
        <v>57</v>
      </c>
      <c r="C24" s="21"/>
      <c r="D24" s="21"/>
      <c r="E24" s="21"/>
      <c r="F24" s="21"/>
      <c r="G24" s="21"/>
      <c r="H24" s="21"/>
      <c r="I24" s="21"/>
      <c r="J24" s="21"/>
      <c r="K24" s="21"/>
      <c r="L24" s="29" t="s">
        <v>55</v>
      </c>
      <c r="M24" s="24"/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>
        <f>SUM(M24:X24)</f>
        <v>0</v>
      </c>
      <c r="Z24" s="11"/>
    </row>
    <row r="25" spans="1:26" ht="18.75">
      <c r="A25" s="6"/>
      <c r="B25" s="30" t="s">
        <v>58</v>
      </c>
      <c r="C25" s="21"/>
      <c r="D25" s="21"/>
      <c r="E25" s="21"/>
      <c r="F25" s="21"/>
      <c r="G25" s="21"/>
      <c r="H25" s="21"/>
      <c r="I25" s="21"/>
      <c r="J25" s="21"/>
      <c r="K25" s="21"/>
      <c r="L25" s="29" t="s">
        <v>55</v>
      </c>
      <c r="M25" s="24"/>
      <c r="N25" s="24"/>
      <c r="O25" s="31">
        <v>80958.62</v>
      </c>
      <c r="P25" s="25">
        <v>86347.87</v>
      </c>
      <c r="Q25" s="25"/>
      <c r="R25" s="25">
        <v>84975.91</v>
      </c>
      <c r="S25" s="25">
        <v>80909.22</v>
      </c>
      <c r="T25" s="25"/>
      <c r="U25" s="25"/>
      <c r="V25" s="25"/>
      <c r="W25" s="25"/>
      <c r="X25" s="25"/>
      <c r="Y25" s="25">
        <f>SUM(M25:X25)</f>
        <v>333191.62</v>
      </c>
      <c r="Z25" s="11"/>
    </row>
    <row r="26" spans="1:26" ht="15.75">
      <c r="A26" s="6"/>
      <c r="B26" s="32" t="s">
        <v>59</v>
      </c>
      <c r="C26" s="33"/>
      <c r="D26" s="32"/>
      <c r="E26" s="32"/>
      <c r="F26" s="32"/>
      <c r="G26" s="32"/>
      <c r="H26" s="32"/>
      <c r="I26" s="32"/>
      <c r="J26" s="32"/>
      <c r="K26" s="32"/>
      <c r="L26" s="22"/>
      <c r="M26" s="34"/>
      <c r="N26" s="34"/>
      <c r="O26" s="34"/>
      <c r="P26" s="35"/>
      <c r="Q26" s="35"/>
      <c r="R26" s="35"/>
      <c r="S26" s="35"/>
      <c r="T26" s="35">
        <v>2231.41</v>
      </c>
      <c r="U26" s="35">
        <v>1565.46</v>
      </c>
      <c r="V26" s="35"/>
      <c r="W26" s="35"/>
      <c r="X26" s="35">
        <v>587.58</v>
      </c>
      <c r="Y26" s="25">
        <f aca="true" t="shared" si="0" ref="Y26:Y34">SUM(M26:X26)</f>
        <v>4384.45</v>
      </c>
      <c r="Z26" s="11"/>
    </row>
    <row r="27" spans="1:26" ht="15.75">
      <c r="A27" s="6"/>
      <c r="B27" s="36" t="s">
        <v>60</v>
      </c>
      <c r="C27" s="37"/>
      <c r="D27" s="36"/>
      <c r="E27" s="36"/>
      <c r="F27" s="36"/>
      <c r="G27" s="36"/>
      <c r="H27" s="36"/>
      <c r="I27" s="36"/>
      <c r="J27" s="36"/>
      <c r="K27" s="36"/>
      <c r="L27" s="28" t="s">
        <v>55</v>
      </c>
      <c r="M27" s="38">
        <v>412.14</v>
      </c>
      <c r="N27" s="38"/>
      <c r="O27" s="38"/>
      <c r="P27" s="39"/>
      <c r="R27" s="39"/>
      <c r="S27" s="39"/>
      <c r="T27" s="39"/>
      <c r="U27" s="39"/>
      <c r="V27" s="39"/>
      <c r="W27" s="39"/>
      <c r="X27" s="39"/>
      <c r="Y27" s="25">
        <f t="shared" si="0"/>
        <v>412.14</v>
      </c>
      <c r="Z27" s="11"/>
    </row>
    <row r="28" spans="1:26" ht="31.5">
      <c r="A28" s="6"/>
      <c r="B28" s="32" t="s">
        <v>61</v>
      </c>
      <c r="C28" s="33"/>
      <c r="D28" s="32"/>
      <c r="E28" s="32"/>
      <c r="F28" s="32"/>
      <c r="G28" s="32"/>
      <c r="H28" s="32"/>
      <c r="I28" s="32"/>
      <c r="J28" s="32"/>
      <c r="K28" s="32"/>
      <c r="L28" s="22" t="s">
        <v>55</v>
      </c>
      <c r="M28" s="34"/>
      <c r="N28" s="34"/>
      <c r="O28" s="34">
        <v>28700.06</v>
      </c>
      <c r="P28" s="35">
        <v>35949.56</v>
      </c>
      <c r="Q28" s="25"/>
      <c r="R28" s="25"/>
      <c r="S28" s="25">
        <v>43362.48</v>
      </c>
      <c r="T28" s="25"/>
      <c r="U28" s="25"/>
      <c r="V28" s="25"/>
      <c r="W28" s="25"/>
      <c r="X28" s="25"/>
      <c r="Y28" s="25">
        <f t="shared" si="0"/>
        <v>108012.1</v>
      </c>
      <c r="Z28" s="11"/>
    </row>
    <row r="29" spans="1:26" ht="15.75">
      <c r="A29" s="6"/>
      <c r="B29" s="46" t="s">
        <v>66</v>
      </c>
      <c r="C29" s="45"/>
      <c r="D29" s="45"/>
      <c r="E29" s="45"/>
      <c r="F29" s="45"/>
      <c r="G29" s="45"/>
      <c r="H29" s="45"/>
      <c r="I29" s="45"/>
      <c r="J29" s="45"/>
      <c r="K29" s="45"/>
      <c r="L29" s="29" t="s">
        <v>55</v>
      </c>
      <c r="M29" s="45"/>
      <c r="N29" s="45"/>
      <c r="O29" s="45"/>
      <c r="P29" s="45"/>
      <c r="Q29" s="44"/>
      <c r="R29" s="25">
        <v>10399.74</v>
      </c>
      <c r="S29" s="25"/>
      <c r="T29" s="25"/>
      <c r="U29" s="25"/>
      <c r="V29" s="25"/>
      <c r="W29" s="25"/>
      <c r="X29" s="25"/>
      <c r="Y29" s="25">
        <f t="shared" si="0"/>
        <v>10399.74</v>
      </c>
      <c r="Z29" s="11"/>
    </row>
    <row r="30" spans="1:26" ht="31.5">
      <c r="A30" s="6"/>
      <c r="B30" s="41" t="s">
        <v>62</v>
      </c>
      <c r="C30" s="37"/>
      <c r="D30" s="36"/>
      <c r="E30" s="36"/>
      <c r="F30" s="36"/>
      <c r="G30" s="36"/>
      <c r="H30" s="36"/>
      <c r="I30" s="36"/>
      <c r="J30" s="36"/>
      <c r="K30" s="36"/>
      <c r="L30" s="29" t="s">
        <v>55</v>
      </c>
      <c r="M30" s="38"/>
      <c r="N30" s="38"/>
      <c r="O30" s="38"/>
      <c r="P30" s="39">
        <v>6739.23</v>
      </c>
      <c r="Q30" s="39">
        <v>8008.08</v>
      </c>
      <c r="R30" s="25"/>
      <c r="S30" s="25"/>
      <c r="T30" s="25"/>
      <c r="U30" s="25"/>
      <c r="V30" s="25"/>
      <c r="W30" s="25"/>
      <c r="X30" s="25"/>
      <c r="Y30" s="25">
        <f t="shared" si="0"/>
        <v>14747.31</v>
      </c>
      <c r="Z30" s="11"/>
    </row>
    <row r="31" spans="1:26" ht="31.5">
      <c r="A31" s="6"/>
      <c r="B31" s="21" t="s">
        <v>65</v>
      </c>
      <c r="C31" s="40"/>
      <c r="D31" s="21"/>
      <c r="E31" s="21"/>
      <c r="F31" s="21"/>
      <c r="G31" s="21"/>
      <c r="H31" s="21"/>
      <c r="I31" s="21"/>
      <c r="J31" s="21"/>
      <c r="K31" s="21"/>
      <c r="L31" s="29" t="s">
        <v>55</v>
      </c>
      <c r="M31" s="24"/>
      <c r="N31" s="24"/>
      <c r="O31" s="24"/>
      <c r="P31" s="25">
        <v>1013.8</v>
      </c>
      <c r="Q31" s="25">
        <v>23029.84</v>
      </c>
      <c r="R31" s="25"/>
      <c r="S31" s="25"/>
      <c r="T31" s="25"/>
      <c r="U31" s="25"/>
      <c r="V31" s="25"/>
      <c r="W31" s="25"/>
      <c r="X31" s="25"/>
      <c r="Y31" s="25">
        <f t="shared" si="0"/>
        <v>24043.64</v>
      </c>
      <c r="Z31" s="11"/>
    </row>
    <row r="32" spans="2:25" ht="15.75">
      <c r="B32" s="21" t="s">
        <v>64</v>
      </c>
      <c r="C32" s="40"/>
      <c r="D32" s="21"/>
      <c r="E32" s="21"/>
      <c r="F32" s="21"/>
      <c r="G32" s="21"/>
      <c r="H32" s="21"/>
      <c r="I32" s="21"/>
      <c r="J32" s="21"/>
      <c r="K32" s="21"/>
      <c r="L32" s="29" t="s">
        <v>55</v>
      </c>
      <c r="M32" s="24"/>
      <c r="N32" s="24"/>
      <c r="O32" s="24"/>
      <c r="P32" s="25"/>
      <c r="Q32" s="25"/>
      <c r="R32" s="25"/>
      <c r="S32" s="25">
        <f>16963.1+3559.77</f>
        <v>20522.87</v>
      </c>
      <c r="T32" s="25"/>
      <c r="U32" s="25"/>
      <c r="V32" s="25"/>
      <c r="W32" s="25"/>
      <c r="X32" s="25"/>
      <c r="Y32" s="25">
        <f>SUM(M32:X32)</f>
        <v>20522.87</v>
      </c>
    </row>
    <row r="33" spans="2:25" ht="15.75">
      <c r="B33" s="41" t="s">
        <v>67</v>
      </c>
      <c r="C33" s="40"/>
      <c r="D33" s="21"/>
      <c r="E33" s="21"/>
      <c r="F33" s="21"/>
      <c r="G33" s="21"/>
      <c r="H33" s="21"/>
      <c r="I33" s="21"/>
      <c r="J33" s="21"/>
      <c r="K33" s="21"/>
      <c r="L33" s="29" t="s">
        <v>55</v>
      </c>
      <c r="M33" s="24"/>
      <c r="N33" s="24"/>
      <c r="O33" s="24"/>
      <c r="P33" s="25"/>
      <c r="Q33" s="25"/>
      <c r="R33" s="25">
        <v>3130.87</v>
      </c>
      <c r="S33" s="25"/>
      <c r="T33" s="25"/>
      <c r="U33" s="25"/>
      <c r="V33" s="25"/>
      <c r="W33" s="25"/>
      <c r="X33" s="25"/>
      <c r="Y33" s="25">
        <f t="shared" si="0"/>
        <v>3130.87</v>
      </c>
    </row>
    <row r="34" spans="2:25" ht="15.75">
      <c r="B34" s="41"/>
      <c r="C34" s="40"/>
      <c r="D34" s="21"/>
      <c r="E34" s="21"/>
      <c r="F34" s="21"/>
      <c r="G34" s="21"/>
      <c r="H34" s="21"/>
      <c r="I34" s="21"/>
      <c r="J34" s="21"/>
      <c r="K34" s="21"/>
      <c r="L34" s="29" t="s">
        <v>55</v>
      </c>
      <c r="M34" s="24"/>
      <c r="N34" s="24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>
        <f t="shared" si="0"/>
        <v>0</v>
      </c>
    </row>
    <row r="35" spans="2:25" ht="15.75">
      <c r="B35" s="42" t="s">
        <v>63</v>
      </c>
      <c r="C35" s="42"/>
      <c r="D35" s="42"/>
      <c r="E35" s="42"/>
      <c r="F35" s="42"/>
      <c r="G35" s="42"/>
      <c r="H35" s="42"/>
      <c r="I35" s="42"/>
      <c r="J35" s="42"/>
      <c r="K35" s="42"/>
      <c r="L35" s="29" t="s">
        <v>55</v>
      </c>
      <c r="M35" s="43">
        <f aca="true" t="shared" si="1" ref="M35:R35">SUM(M22:M34)</f>
        <v>412.14</v>
      </c>
      <c r="N35" s="43">
        <f t="shared" si="1"/>
        <v>0</v>
      </c>
      <c r="O35" s="43">
        <f t="shared" si="1"/>
        <v>109658.68</v>
      </c>
      <c r="P35" s="43">
        <f t="shared" si="1"/>
        <v>130050.45999999999</v>
      </c>
      <c r="Q35" s="43">
        <f t="shared" si="1"/>
        <v>35477.92</v>
      </c>
      <c r="R35" s="43">
        <f t="shared" si="1"/>
        <v>108994.02</v>
      </c>
      <c r="S35" s="43">
        <f aca="true" t="shared" si="2" ref="S35:X35">SUM(S22:S34)</f>
        <v>144794.57</v>
      </c>
      <c r="T35" s="43">
        <f t="shared" si="2"/>
        <v>2231.41</v>
      </c>
      <c r="U35" s="43">
        <f t="shared" si="2"/>
        <v>1565.46</v>
      </c>
      <c r="V35" s="43">
        <f t="shared" si="2"/>
        <v>0</v>
      </c>
      <c r="W35" s="43">
        <f t="shared" si="2"/>
        <v>0</v>
      </c>
      <c r="X35" s="43">
        <f t="shared" si="2"/>
        <v>587.58</v>
      </c>
      <c r="Y35" s="43">
        <f>SUM(M35:X35)</f>
        <v>533772.24</v>
      </c>
    </row>
  </sheetData>
  <sheetProtection/>
  <mergeCells count="27">
    <mergeCell ref="B20:B21"/>
    <mergeCell ref="C20:C21"/>
    <mergeCell ref="G20:G21"/>
    <mergeCell ref="H20:H21"/>
    <mergeCell ref="I20:I21"/>
    <mergeCell ref="M17:P17"/>
    <mergeCell ref="Q17:U17"/>
    <mergeCell ref="K20:K21"/>
    <mergeCell ref="L20:L21"/>
    <mergeCell ref="D20:D21"/>
    <mergeCell ref="E20:E21"/>
    <mergeCell ref="F20:F21"/>
    <mergeCell ref="J20:J21"/>
    <mergeCell ref="M9:U9"/>
    <mergeCell ref="M10:U10"/>
    <mergeCell ref="M11:U11"/>
    <mergeCell ref="M12:U12"/>
    <mergeCell ref="M13:U13"/>
    <mergeCell ref="M14:U14"/>
    <mergeCell ref="M15:U15"/>
    <mergeCell ref="M16:P16"/>
    <mergeCell ref="Q16:U16"/>
    <mergeCell ref="A3:L3"/>
    <mergeCell ref="M5:U5"/>
    <mergeCell ref="M6:U6"/>
    <mergeCell ref="M7:U7"/>
    <mergeCell ref="M8:U8"/>
  </mergeCells>
  <printOptions/>
  <pageMargins left="0.5902777777777778" right="0.39375" top="0.19652777777777777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2011-10-31T05:02:38Z</cp:lastPrinted>
  <dcterms:modified xsi:type="dcterms:W3CDTF">2011-12-23T05:54:56Z</dcterms:modified>
  <cp:category/>
  <cp:version/>
  <cp:contentType/>
  <cp:contentStatus/>
</cp:coreProperties>
</file>