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 17" sheetId="1" r:id="rId1"/>
  </sheets>
  <definedNames/>
  <calcPr fullCalcOnLoad="1"/>
</workbook>
</file>

<file path=xl/sharedStrings.xml><?xml version="1.0" encoding="utf-8"?>
<sst xmlns="http://schemas.openxmlformats.org/spreadsheetml/2006/main" count="101" uniqueCount="83">
  <si>
    <t xml:space="preserve"> ул. Университетская  17</t>
  </si>
  <si>
    <t>Приведенная площадь (кв. м.)</t>
  </si>
  <si>
    <t>Дополнительная информация по дому</t>
  </si>
  <si>
    <t>Количество квартир</t>
  </si>
  <si>
    <t>Старшие по подъезду - Заикина Надежда Васильевна</t>
  </si>
  <si>
    <t>Количество жильцов</t>
  </si>
  <si>
    <t>Места расположения э\щитовых в подъездах – 1 подъезд</t>
  </si>
  <si>
    <t>Материал стен</t>
  </si>
  <si>
    <t>к/п</t>
  </si>
  <si>
    <t>Место расположения ввода ХВС, отопления, ГВС:1 подъезд</t>
  </si>
  <si>
    <t>Год постройки</t>
  </si>
  <si>
    <t>Место расположения приборов учета отопления и ГВС: подъезд 1</t>
  </si>
  <si>
    <t>Этажность</t>
  </si>
  <si>
    <t>Количество теплоузлов – 2</t>
  </si>
  <si>
    <t>Подъезды</t>
  </si>
  <si>
    <t xml:space="preserve">Принадлежность  ТОС: "Университетский", Егорова П.И. </t>
  </si>
  <si>
    <t>Площадь придомовой территории м2</t>
  </si>
  <si>
    <t>Обслуживает ТУ №1 тел 41-85-09</t>
  </si>
  <si>
    <t>Площадь лестничной клетки (кв.м.)</t>
  </si>
  <si>
    <t>Мастер участка - Сазонов Виктор Степанович</t>
  </si>
  <si>
    <t>Площадь кровли (кв.м.)</t>
  </si>
  <si>
    <t>Количество лифтов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</si>
  <si>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</si>
  <si>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</si>
  <si>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</si>
  <si>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</si>
  <si>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</si>
  <si>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</si>
  <si>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</si>
  <si>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</si>
  <si>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</si>
  <si>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</si>
  <si>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</si>
  <si>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</si>
  <si>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</si>
  <si>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</si>
  <si>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</si>
  <si>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</si>
  <si>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</si>
  <si>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</si>
  <si>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</si>
  <si>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</si>
  <si>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</si>
  <si>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</si>
  <si>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</si>
  <si>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</si>
  <si>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</si>
  <si>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</si>
  <si>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РЕЕСТР РАБОТ ПО ТЕКУЩЕМУ РЕМОНТУ ПО ВИДАМ РАБОТ И СТОИМОСТИ НА 2012 ГОД</t>
  </si>
  <si>
    <t>1. Сварочные, сантехнические и электромонтажные работы</t>
  </si>
  <si>
    <t>3.Подготовка к отопительному сезону</t>
  </si>
  <si>
    <t>Тариф на ТР 2011г.</t>
  </si>
  <si>
    <t>Перевыполнение  ТР  на  01.01.2012год.</t>
  </si>
  <si>
    <t>Тариф на ТР 2012г. -2,64</t>
  </si>
  <si>
    <t>Дополнительные доходы на 2012г.</t>
  </si>
  <si>
    <t>Сумма  к выполнению ТР на 2012 год</t>
  </si>
  <si>
    <t>Так как средства по текущему ремонту на 2012год отсутствуют, работы будут производиться только по заявлениям жителей</t>
  </si>
  <si>
    <t>в случае возникновения аварийных и черезвычайных ситуаций.</t>
  </si>
  <si>
    <t>Электронный счет по текущему ремонту</t>
  </si>
  <si>
    <t>дома №17 по ул. Университетская</t>
  </si>
  <si>
    <t>Перевыполнение ТР на 01.01.2012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</si>
  <si>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</si>
  <si>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</si>
  <si>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</si>
  <si>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</si>
  <si>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</si>
  <si>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</si>
  <si>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</si>
  <si>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</si>
  <si>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План на 2012 г.</t>
  </si>
  <si>
    <t>единица работ</t>
  </si>
  <si>
    <t>Объем</t>
  </si>
  <si>
    <t>Сумма, руб</t>
  </si>
  <si>
    <t>теплоузел</t>
  </si>
  <si>
    <t>4.Энергетическое обследование объекта</t>
  </si>
  <si>
    <t>Электронный паспорт финансово-хозяйственной деятельности</t>
  </si>
  <si>
    <t>Цена на единицу работ,руб</t>
  </si>
  <si>
    <t>дом</t>
  </si>
  <si>
    <t>5. Ремонт мягкой кровли</t>
  </si>
  <si>
    <r>
      <t>2. Малярные работы</t>
    </r>
    <r>
      <rPr>
        <sz val="12"/>
        <color indexed="9"/>
        <rFont val="Times New Roman"/>
        <family val="1"/>
      </rPr>
      <t xml:space="preserve"> (МАФ, контейнера 1шт.)</t>
    </r>
  </si>
  <si>
    <t>6. Обследование технического состояния лифтов</t>
  </si>
  <si>
    <t>7. Замена и установка энергосберегающих светильников</t>
  </si>
  <si>
    <t>Начислено прочих доходов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</si>
</sst>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41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/>
      <protection/>
    </xf>
    <xf numFmtId="0" fontId="4" fillId="0" borderId="0" xfId="33" applyFont="1">
      <alignment/>
      <protection/>
    </xf>
    <xf numFmtId="0" fontId="3" fillId="0" borderId="0" xfId="33" applyFont="1">
      <alignment/>
      <protection/>
    </xf>
    <xf numFmtId="0" fontId="3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  <xf numFmtId="0" fontId="2" fillId="0" borderId="0" xfId="33" applyFont="1" applyBorder="1" applyAlignment="1">
      <alignment horizontal="left"/>
      <protection/>
    </xf>
    <xf numFmtId="0" fontId="3" fillId="0" borderId="10" xfId="33" applyFont="1" applyBorder="1" applyAlignment="1">
      <alignment vertical="top" wrapText="1"/>
      <protection/>
    </xf>
    <xf numFmtId="0" fontId="3" fillId="0" borderId="10" xfId="33" applyFont="1" applyFill="1" applyBorder="1">
      <alignment/>
      <protection/>
    </xf>
    <xf numFmtId="0" fontId="3" fillId="0" borderId="10" xfId="33" applyFont="1" applyBorder="1">
      <alignment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0" xfId="33" applyFont="1" applyBorder="1" applyAlignment="1">
      <alignment vertical="top" wrapText="1"/>
      <protection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1" xfId="33" applyFont="1" applyBorder="1" applyAlignment="1">
      <alignment horizontal="left"/>
      <protection/>
    </xf>
    <xf numFmtId="0" fontId="2" fillId="0" borderId="11" xfId="33" applyFont="1" applyBorder="1" applyAlignment="1">
      <alignment horizontal="center"/>
      <protection/>
    </xf>
    <xf numFmtId="0" fontId="2" fillId="0" borderId="0" xfId="33" applyFont="1">
      <alignment/>
      <protection/>
    </xf>
    <xf numFmtId="166" fontId="2" fillId="0" borderId="11" xfId="59" applyNumberFormat="1" applyFont="1" applyBorder="1" applyAlignment="1">
      <alignment horizontal="center"/>
    </xf>
    <xf numFmtId="166" fontId="2" fillId="0" borderId="11" xfId="59" applyNumberFormat="1" applyFont="1" applyFill="1" applyBorder="1" applyAlignment="1">
      <alignment horizontal="center"/>
    </xf>
    <xf numFmtId="0" fontId="2" fillId="0" borderId="11" xfId="33" applyFont="1" applyBorder="1">
      <alignment/>
      <protection/>
    </xf>
    <xf numFmtId="0" fontId="2" fillId="0" borderId="11" xfId="33" applyFont="1" applyBorder="1" applyAlignment="1">
      <alignment vertical="distributed" wrapText="1"/>
      <protection/>
    </xf>
    <xf numFmtId="3" fontId="2" fillId="0" borderId="11" xfId="33" applyNumberFormat="1" applyFont="1" applyFill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3" fillId="0" borderId="0" xfId="33" applyFont="1" applyBorder="1">
      <alignment/>
      <protection/>
    </xf>
    <xf numFmtId="0" fontId="3" fillId="0" borderId="12" xfId="33" applyFont="1" applyBorder="1" applyAlignment="1">
      <alignment vertical="top" wrapText="1"/>
      <protection/>
    </xf>
    <xf numFmtId="0" fontId="3" fillId="0" borderId="13" xfId="33" applyFont="1" applyBorder="1" applyAlignment="1">
      <alignment vertical="top" wrapText="1"/>
      <protection/>
    </xf>
    <xf numFmtId="0" fontId="2" fillId="0" borderId="14" xfId="33" applyFont="1" applyBorder="1" applyAlignment="1">
      <alignment horizontal="left"/>
      <protection/>
    </xf>
    <xf numFmtId="0" fontId="2" fillId="0" borderId="15" xfId="33" applyFont="1" applyBorder="1" applyAlignment="1">
      <alignment horizontal="left"/>
      <protection/>
    </xf>
    <xf numFmtId="0" fontId="3" fillId="0" borderId="12" xfId="33" applyFont="1" applyFill="1" applyBorder="1" applyAlignment="1">
      <alignment horizontal="center" vertical="top" wrapText="1"/>
      <protection/>
    </xf>
    <xf numFmtId="0" fontId="3" fillId="0" borderId="16" xfId="33" applyFont="1" applyBorder="1">
      <alignment/>
      <protection/>
    </xf>
    <xf numFmtId="0" fontId="2" fillId="0" borderId="17" xfId="33" applyFont="1" applyBorder="1">
      <alignment/>
      <protection/>
    </xf>
    <xf numFmtId="0" fontId="2" fillId="0" borderId="14" xfId="33" applyFont="1" applyBorder="1">
      <alignment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16" xfId="33" applyFont="1" applyFill="1" applyBorder="1" applyAlignment="1">
      <alignment horizontal="center"/>
      <protection/>
    </xf>
    <xf numFmtId="0" fontId="2" fillId="0" borderId="10" xfId="33" applyFont="1" applyFill="1" applyBorder="1">
      <alignment/>
      <protection/>
    </xf>
    <xf numFmtId="0" fontId="2" fillId="0" borderId="10" xfId="33" applyFont="1" applyBorder="1">
      <alignment/>
      <protection/>
    </xf>
    <xf numFmtId="0" fontId="2" fillId="0" borderId="16" xfId="33" applyFont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33" applyFont="1" applyAlignment="1">
      <alignment horizontal="center"/>
      <protection/>
    </xf>
    <xf numFmtId="0" fontId="2" fillId="0" borderId="11" xfId="0" applyFont="1" applyBorder="1" applyAlignment="1">
      <alignment/>
    </xf>
    <xf numFmtId="0" fontId="2" fillId="0" borderId="18" xfId="33" applyFont="1" applyBorder="1" applyAlignment="1">
      <alignment vertical="top" wrapText="1"/>
      <protection/>
    </xf>
    <xf numFmtId="0" fontId="2" fillId="0" borderId="19" xfId="33" applyFont="1" applyBorder="1" applyAlignment="1">
      <alignment vertical="top" wrapText="1"/>
      <protection/>
    </xf>
    <xf numFmtId="0" fontId="2" fillId="0" borderId="20" xfId="33" applyFont="1" applyBorder="1" applyAlignment="1">
      <alignment vertical="top" wrapText="1"/>
      <protection/>
    </xf>
    <xf numFmtId="0" fontId="2" fillId="0" borderId="21" xfId="33" applyFont="1" applyBorder="1" applyAlignment="1">
      <alignment vertical="top" wrapText="1"/>
      <protection/>
    </xf>
    <xf numFmtId="0" fontId="2" fillId="0" borderId="22" xfId="33" applyFont="1" applyBorder="1" applyAlignment="1">
      <alignment vertical="top" wrapText="1"/>
      <protection/>
    </xf>
    <xf numFmtId="0" fontId="2" fillId="0" borderId="18" xfId="33" applyFont="1" applyFill="1" applyBorder="1" applyAlignment="1">
      <alignment horizontal="center" vertical="top" wrapText="1"/>
      <protection/>
    </xf>
    <xf numFmtId="0" fontId="2" fillId="0" borderId="19" xfId="33" applyFont="1" applyFill="1" applyBorder="1">
      <alignment/>
      <protection/>
    </xf>
    <xf numFmtId="0" fontId="2" fillId="0" borderId="19" xfId="33" applyFont="1" applyBorder="1">
      <alignment/>
      <protection/>
    </xf>
    <xf numFmtId="1" fontId="2" fillId="0" borderId="19" xfId="33" applyNumberFormat="1" applyFont="1" applyBorder="1">
      <alignment/>
      <protection/>
    </xf>
    <xf numFmtId="0" fontId="2" fillId="0" borderId="23" xfId="33" applyFont="1" applyBorder="1">
      <alignment/>
      <protection/>
    </xf>
    <xf numFmtId="0" fontId="3" fillId="0" borderId="24" xfId="33" applyFont="1" applyBorder="1" applyAlignment="1">
      <alignment vertical="top" wrapText="1"/>
      <protection/>
    </xf>
    <xf numFmtId="0" fontId="3" fillId="0" borderId="25" xfId="33" applyFont="1" applyBorder="1" applyAlignment="1">
      <alignment vertical="top" wrapText="1"/>
      <protection/>
    </xf>
    <xf numFmtId="0" fontId="3" fillId="0" borderId="26" xfId="33" applyFont="1" applyBorder="1" applyAlignment="1">
      <alignment vertical="top" wrapText="1"/>
      <protection/>
    </xf>
    <xf numFmtId="0" fontId="3" fillId="0" borderId="27" xfId="33" applyFont="1" applyBorder="1" applyAlignment="1">
      <alignment vertical="top" wrapText="1"/>
      <protection/>
    </xf>
    <xf numFmtId="0" fontId="3" fillId="0" borderId="28" xfId="33" applyFont="1" applyBorder="1" applyAlignment="1">
      <alignment vertical="top" wrapText="1"/>
      <protection/>
    </xf>
    <xf numFmtId="0" fontId="3" fillId="0" borderId="25" xfId="33" applyFont="1" applyFill="1" applyBorder="1">
      <alignment/>
      <protection/>
    </xf>
    <xf numFmtId="0" fontId="3" fillId="0" borderId="25" xfId="33" applyFont="1" applyBorder="1">
      <alignment/>
      <protection/>
    </xf>
    <xf numFmtId="0" fontId="3" fillId="0" borderId="29" xfId="33" applyFont="1" applyBorder="1">
      <alignment/>
      <protection/>
    </xf>
    <xf numFmtId="1" fontId="3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24" xfId="33" applyFont="1" applyFill="1" applyBorder="1" applyAlignment="1">
      <alignment horizontal="center" vertical="top" wrapText="1"/>
      <protection/>
    </xf>
    <xf numFmtId="0" fontId="2" fillId="0" borderId="10" xfId="33" applyFont="1" applyBorder="1" applyAlignment="1">
      <alignment vertical="top" wrapText="1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2" fillId="0" borderId="30" xfId="33" applyFont="1" applyBorder="1" applyAlignment="1">
      <alignment horizontal="center" wrapText="1"/>
      <protection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7" xfId="33" applyFont="1" applyFill="1" applyBorder="1" applyAlignment="1">
      <alignment horizontal="center" vertical="top" wrapText="1"/>
      <protection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0" borderId="34" xfId="33" applyFont="1" applyBorder="1" applyAlignment="1">
      <alignment horizontal="center" vertical="top" wrapText="1"/>
      <protection/>
    </xf>
    <xf numFmtId="0" fontId="2" fillId="0" borderId="35" xfId="33" applyFont="1" applyBorder="1" applyAlignment="1">
      <alignment horizontal="center" vertical="top" wrapText="1"/>
      <protection/>
    </xf>
    <xf numFmtId="0" fontId="2" fillId="0" borderId="36" xfId="33" applyFont="1" applyBorder="1" applyAlignment="1">
      <alignment horizontal="center" vertical="top" wrapText="1"/>
      <protection/>
    </xf>
    <xf numFmtId="0" fontId="2" fillId="0" borderId="35" xfId="0" applyFont="1" applyBorder="1" applyAlignment="1">
      <alignment horizontal="center" vertical="top" wrapText="1"/>
    </xf>
    <xf numFmtId="0" fontId="2" fillId="0" borderId="37" xfId="33" applyFont="1" applyBorder="1" applyAlignment="1">
      <alignment horizontal="center" vertical="top" wrapText="1"/>
      <protection/>
    </xf>
    <xf numFmtId="0" fontId="2" fillId="0" borderId="37" xfId="0" applyFont="1" applyBorder="1" applyAlignment="1">
      <alignment horizontal="center" vertical="top" wrapText="1"/>
    </xf>
    <xf numFmtId="0" fontId="3" fillId="0" borderId="11" xfId="33" applyFont="1" applyFill="1" applyBorder="1" applyAlignment="1">
      <alignment/>
      <protection/>
    </xf>
    <xf numFmtId="0" fontId="2" fillId="0" borderId="0" xfId="33" applyFont="1" applyBorder="1" applyAlignment="1">
      <alignment horizontal="left"/>
      <protection/>
    </xf>
    <xf numFmtId="0" fontId="2" fillId="0" borderId="38" xfId="33" applyFont="1" applyBorder="1" applyAlignment="1">
      <alignment horizontal="left"/>
      <protection/>
    </xf>
    <xf numFmtId="0" fontId="3" fillId="0" borderId="11" xfId="33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3" fillId="0" borderId="11" xfId="33" applyFont="1" applyFill="1" applyBorder="1" applyAlignment="1">
      <alignment horizontal="left" vertical="center"/>
      <protection/>
    </xf>
    <xf numFmtId="0" fontId="2" fillId="0" borderId="12" xfId="33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zoomScale="75" zoomScaleNormal="75" zoomScalePageLayoutView="0" workbookViewId="0" topLeftCell="A31">
      <selection activeCell="A59" sqref="A59"/>
    </sheetView>
  </sheetViews>
  <sheetFormatPr defaultColWidth="8.7109375" defaultRowHeight="12.75"/>
  <cols>
    <col min="1" max="1" width="3.8515625" style="3" customWidth="1"/>
    <col min="2" max="2" width="50.421875" style="3" customWidth="1"/>
    <col min="3" max="11" width="0" style="3" hidden="1" customWidth="1"/>
    <col min="12" max="12" width="11.57421875" style="6" customWidth="1"/>
    <col min="13" max="13" width="10.8515625" style="3" customWidth="1"/>
    <col min="14" max="14" width="11.7109375" style="3" customWidth="1"/>
    <col min="15" max="15" width="9.57421875" style="3" customWidth="1"/>
    <col min="16" max="16" width="11.421875" style="3" customWidth="1"/>
    <col min="17" max="17" width="9.8515625" style="3" customWidth="1"/>
    <col min="18" max="18" width="10.00390625" style="3" customWidth="1"/>
    <col min="19" max="19" width="9.7109375" style="3" customWidth="1"/>
    <col min="20" max="20" width="9.421875" style="3" customWidth="1"/>
    <col min="21" max="21" width="9.7109375" style="3" customWidth="1"/>
    <col min="22" max="22" width="11.28125" style="3" customWidth="1"/>
    <col min="23" max="23" width="9.7109375" style="3" customWidth="1"/>
    <col min="24" max="24" width="9.421875" style="3" customWidth="1"/>
    <col min="25" max="25" width="8.7109375" style="3" customWidth="1"/>
    <col min="26" max="16384" width="8.7109375" style="3" customWidth="1"/>
  </cols>
  <sheetData>
    <row r="1" spans="2:15" s="4" customFormat="1" ht="34.5" customHeight="1">
      <c r="B1" s="79" t="s">
        <v>75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  <c r="O1" s="1"/>
    </row>
    <row r="2" spans="2:15" s="4" customFormat="1" ht="23.25" customHeight="1" hidden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"/>
      <c r="O2" s="1"/>
    </row>
    <row r="3" spans="2:15" s="4" customFormat="1" ht="15.75"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1"/>
      <c r="O3" s="1"/>
    </row>
    <row r="4" spans="2:15" s="4" customFormat="1" ht="9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1"/>
      <c r="O4" s="1"/>
    </row>
    <row r="5" spans="2:24" s="4" customFormat="1" ht="15.75"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>
        <v>3866.2</v>
      </c>
      <c r="M5" s="81" t="s">
        <v>2</v>
      </c>
      <c r="N5" s="81"/>
      <c r="O5" s="81"/>
      <c r="P5" s="81"/>
      <c r="Q5" s="81"/>
      <c r="R5" s="81"/>
      <c r="S5" s="81"/>
      <c r="T5" s="17"/>
      <c r="U5" s="17"/>
      <c r="V5" s="17"/>
      <c r="W5" s="17"/>
      <c r="X5" s="17"/>
    </row>
    <row r="6" spans="2:24" s="4" customFormat="1" ht="15.75">
      <c r="B6" s="15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6">
        <v>72</v>
      </c>
      <c r="M6" s="78" t="s">
        <v>4</v>
      </c>
      <c r="N6" s="78"/>
      <c r="O6" s="78"/>
      <c r="P6" s="78"/>
      <c r="Q6" s="78"/>
      <c r="R6" s="78"/>
      <c r="S6" s="78"/>
      <c r="T6" s="17"/>
      <c r="U6" s="17"/>
      <c r="V6" s="17"/>
      <c r="W6" s="17"/>
      <c r="X6" s="17"/>
    </row>
    <row r="7" spans="2:24" s="4" customFormat="1" ht="15.75">
      <c r="B7" s="15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6">
        <v>174</v>
      </c>
      <c r="M7" s="78" t="s">
        <v>6</v>
      </c>
      <c r="N7" s="78"/>
      <c r="O7" s="78"/>
      <c r="P7" s="78"/>
      <c r="Q7" s="78"/>
      <c r="R7" s="78"/>
      <c r="S7" s="78"/>
      <c r="T7" s="17"/>
      <c r="U7" s="17"/>
      <c r="V7" s="17"/>
      <c r="W7" s="17"/>
      <c r="X7" s="17"/>
    </row>
    <row r="8" spans="2:24" s="4" customFormat="1" ht="15.75">
      <c r="B8" s="15" t="s">
        <v>7</v>
      </c>
      <c r="C8" s="15"/>
      <c r="D8" s="15"/>
      <c r="E8" s="15"/>
      <c r="F8" s="15"/>
      <c r="G8" s="15"/>
      <c r="H8" s="15"/>
      <c r="I8" s="15"/>
      <c r="J8" s="15"/>
      <c r="K8" s="15"/>
      <c r="L8" s="16" t="s">
        <v>8</v>
      </c>
      <c r="M8" s="78" t="s">
        <v>9</v>
      </c>
      <c r="N8" s="78"/>
      <c r="O8" s="78"/>
      <c r="P8" s="78"/>
      <c r="Q8" s="78"/>
      <c r="R8" s="78"/>
      <c r="S8" s="78"/>
      <c r="T8" s="17"/>
      <c r="U8" s="17"/>
      <c r="V8" s="17"/>
      <c r="W8" s="17"/>
      <c r="X8" s="17"/>
    </row>
    <row r="9" spans="2:24" s="4" customFormat="1" ht="15.75">
      <c r="B9" s="15" t="s">
        <v>10</v>
      </c>
      <c r="C9" s="15"/>
      <c r="D9" s="15"/>
      <c r="E9" s="15"/>
      <c r="F9" s="15"/>
      <c r="G9" s="15"/>
      <c r="H9" s="15"/>
      <c r="I9" s="15"/>
      <c r="J9" s="15"/>
      <c r="K9" s="15"/>
      <c r="L9" s="16">
        <v>1984</v>
      </c>
      <c r="M9" s="78" t="s">
        <v>11</v>
      </c>
      <c r="N9" s="78"/>
      <c r="O9" s="78"/>
      <c r="P9" s="78"/>
      <c r="Q9" s="78"/>
      <c r="R9" s="78"/>
      <c r="S9" s="78"/>
      <c r="T9" s="17"/>
      <c r="U9" s="17"/>
      <c r="V9" s="17"/>
      <c r="W9" s="17"/>
      <c r="X9" s="17"/>
    </row>
    <row r="10" spans="2:24" s="4" customFormat="1" ht="15.75">
      <c r="B10" s="15" t="s">
        <v>12</v>
      </c>
      <c r="C10" s="15"/>
      <c r="D10" s="15"/>
      <c r="E10" s="15"/>
      <c r="F10" s="15"/>
      <c r="G10" s="15"/>
      <c r="H10" s="15"/>
      <c r="I10" s="15"/>
      <c r="J10" s="15"/>
      <c r="K10" s="15"/>
      <c r="L10" s="16">
        <v>9</v>
      </c>
      <c r="M10" s="78" t="s">
        <v>13</v>
      </c>
      <c r="N10" s="78"/>
      <c r="O10" s="78"/>
      <c r="P10" s="78"/>
      <c r="Q10" s="78"/>
      <c r="R10" s="78"/>
      <c r="S10" s="78"/>
      <c r="T10" s="17"/>
      <c r="U10" s="17"/>
      <c r="V10" s="17"/>
      <c r="W10" s="17"/>
      <c r="X10" s="17"/>
    </row>
    <row r="11" spans="2:24" s="4" customFormat="1" ht="15.75">
      <c r="B11" s="15" t="s">
        <v>14</v>
      </c>
      <c r="C11" s="15"/>
      <c r="D11" s="15"/>
      <c r="E11" s="15"/>
      <c r="F11" s="15"/>
      <c r="G11" s="15"/>
      <c r="H11" s="15"/>
      <c r="I11" s="15"/>
      <c r="J11" s="15"/>
      <c r="K11" s="15"/>
      <c r="L11" s="16">
        <v>2</v>
      </c>
      <c r="M11" s="78" t="s">
        <v>15</v>
      </c>
      <c r="N11" s="78"/>
      <c r="O11" s="78"/>
      <c r="P11" s="78"/>
      <c r="Q11" s="78"/>
      <c r="R11" s="78"/>
      <c r="S11" s="78"/>
      <c r="T11" s="17"/>
      <c r="U11" s="17"/>
      <c r="V11" s="17"/>
      <c r="W11" s="17"/>
      <c r="X11" s="17"/>
    </row>
    <row r="12" spans="2:24" s="4" customFormat="1" ht="15.75">
      <c r="B12" s="15" t="s">
        <v>16</v>
      </c>
      <c r="C12" s="15"/>
      <c r="D12" s="15"/>
      <c r="E12" s="15"/>
      <c r="F12" s="15"/>
      <c r="G12" s="15"/>
      <c r="H12" s="15"/>
      <c r="I12" s="15"/>
      <c r="J12" s="15"/>
      <c r="K12" s="15"/>
      <c r="L12" s="16">
        <v>835.8</v>
      </c>
      <c r="M12" s="83" t="s">
        <v>17</v>
      </c>
      <c r="N12" s="83"/>
      <c r="O12" s="83"/>
      <c r="P12" s="83"/>
      <c r="Q12" s="83"/>
      <c r="R12" s="83"/>
      <c r="S12" s="83"/>
      <c r="T12" s="17"/>
      <c r="U12" s="17"/>
      <c r="V12" s="17"/>
      <c r="W12" s="17"/>
      <c r="X12" s="17"/>
    </row>
    <row r="13" spans="2:24" s="4" customFormat="1" ht="15.75">
      <c r="B13" s="15" t="s">
        <v>18</v>
      </c>
      <c r="C13" s="15"/>
      <c r="D13" s="15"/>
      <c r="E13" s="15"/>
      <c r="F13" s="15"/>
      <c r="G13" s="15"/>
      <c r="H13" s="15"/>
      <c r="I13" s="15"/>
      <c r="J13" s="15"/>
      <c r="K13" s="15"/>
      <c r="L13" s="16">
        <v>432.8</v>
      </c>
      <c r="M13" s="78" t="s">
        <v>19</v>
      </c>
      <c r="N13" s="78"/>
      <c r="O13" s="78"/>
      <c r="P13" s="78"/>
      <c r="Q13" s="78"/>
      <c r="R13" s="78"/>
      <c r="S13" s="78"/>
      <c r="T13" s="17"/>
      <c r="U13" s="17"/>
      <c r="V13" s="17"/>
      <c r="W13" s="17"/>
      <c r="X13" s="17"/>
    </row>
    <row r="14" spans="2:24" s="4" customFormat="1" ht="15.75">
      <c r="B14" s="15" t="s">
        <v>20</v>
      </c>
      <c r="C14" s="15"/>
      <c r="D14" s="15"/>
      <c r="E14" s="15"/>
      <c r="F14" s="15"/>
      <c r="G14" s="15"/>
      <c r="H14" s="15"/>
      <c r="I14" s="15"/>
      <c r="J14" s="15"/>
      <c r="K14" s="15"/>
      <c r="L14" s="16">
        <v>647</v>
      </c>
      <c r="M14" s="65"/>
      <c r="N14" s="65"/>
      <c r="O14" s="65"/>
      <c r="P14" s="65"/>
      <c r="Q14" s="65"/>
      <c r="R14" s="65"/>
      <c r="S14" s="65"/>
      <c r="T14" s="17"/>
      <c r="U14" s="17"/>
      <c r="V14" s="17"/>
      <c r="W14" s="17"/>
      <c r="X14" s="17"/>
    </row>
    <row r="15" spans="2:24" s="4" customFormat="1" ht="15.75">
      <c r="B15" s="15" t="s">
        <v>21</v>
      </c>
      <c r="C15" s="15"/>
      <c r="D15" s="15"/>
      <c r="E15" s="15"/>
      <c r="F15" s="15"/>
      <c r="G15" s="15"/>
      <c r="H15" s="15"/>
      <c r="I15" s="15"/>
      <c r="J15" s="15"/>
      <c r="K15" s="15"/>
      <c r="L15" s="16">
        <v>2</v>
      </c>
      <c r="M15" s="65"/>
      <c r="N15" s="65"/>
      <c r="O15" s="65"/>
      <c r="P15" s="65"/>
      <c r="Q15" s="65"/>
      <c r="R15" s="65"/>
      <c r="S15" s="65"/>
      <c r="T15" s="17"/>
      <c r="U15" s="17"/>
      <c r="V15" s="17"/>
      <c r="W15" s="17"/>
      <c r="X15" s="17"/>
    </row>
    <row r="16" spans="2:24" s="4" customFormat="1" ht="15.75">
      <c r="B16" s="15" t="s">
        <v>51</v>
      </c>
      <c r="C16" s="15"/>
      <c r="D16" s="15"/>
      <c r="E16" s="15"/>
      <c r="F16" s="15"/>
      <c r="G16" s="15"/>
      <c r="H16" s="15"/>
      <c r="I16" s="15"/>
      <c r="J16" s="15"/>
      <c r="K16" s="15"/>
      <c r="L16" s="18">
        <v>115132</v>
      </c>
      <c r="M16" s="65"/>
      <c r="N16" s="65"/>
      <c r="O16" s="65"/>
      <c r="P16" s="65"/>
      <c r="Q16" s="65"/>
      <c r="R16" s="65"/>
      <c r="S16" s="65"/>
      <c r="T16" s="17"/>
      <c r="U16" s="17"/>
      <c r="V16" s="17"/>
      <c r="W16" s="17"/>
      <c r="X16" s="17"/>
    </row>
    <row r="17" spans="2:24" s="4" customFormat="1" ht="15.75">
      <c r="B17" s="15" t="s">
        <v>52</v>
      </c>
      <c r="C17" s="15"/>
      <c r="D17" s="15"/>
      <c r="E17" s="15"/>
      <c r="F17" s="15"/>
      <c r="G17" s="15"/>
      <c r="H17" s="15"/>
      <c r="I17" s="15"/>
      <c r="J17" s="15"/>
      <c r="K17" s="15"/>
      <c r="L17" s="18">
        <v>236151</v>
      </c>
      <c r="M17" s="65"/>
      <c r="N17" s="65"/>
      <c r="O17" s="65"/>
      <c r="P17" s="65"/>
      <c r="Q17" s="65"/>
      <c r="R17" s="65"/>
      <c r="S17" s="65"/>
      <c r="T17" s="17"/>
      <c r="U17" s="17"/>
      <c r="V17" s="17"/>
      <c r="W17" s="17"/>
      <c r="X17" s="17"/>
    </row>
    <row r="18" spans="2:24" s="4" customFormat="1" ht="15.75">
      <c r="B18" s="15" t="s">
        <v>53</v>
      </c>
      <c r="C18" s="15"/>
      <c r="D18" s="15"/>
      <c r="E18" s="15"/>
      <c r="F18" s="15"/>
      <c r="G18" s="15"/>
      <c r="H18" s="15"/>
      <c r="I18" s="15"/>
      <c r="J18" s="15"/>
      <c r="K18" s="15"/>
      <c r="L18" s="18">
        <f>L16</f>
        <v>115132</v>
      </c>
      <c r="M18" s="65"/>
      <c r="N18" s="65"/>
      <c r="O18" s="65"/>
      <c r="P18" s="65"/>
      <c r="Q18" s="65"/>
      <c r="R18" s="65"/>
      <c r="S18" s="65"/>
      <c r="T18" s="17"/>
      <c r="U18" s="17"/>
      <c r="V18" s="17"/>
      <c r="W18" s="17"/>
      <c r="X18" s="17"/>
    </row>
    <row r="19" spans="2:24" s="4" customFormat="1" ht="15.75">
      <c r="B19" s="15" t="s">
        <v>54</v>
      </c>
      <c r="C19" s="15"/>
      <c r="D19" s="15"/>
      <c r="E19" s="15"/>
      <c r="F19" s="15"/>
      <c r="G19" s="15"/>
      <c r="H19" s="15"/>
      <c r="I19" s="15"/>
      <c r="J19" s="15"/>
      <c r="K19" s="15"/>
      <c r="L19" s="19">
        <v>10368</v>
      </c>
      <c r="M19" s="65"/>
      <c r="N19" s="65"/>
      <c r="O19" s="65"/>
      <c r="P19" s="65"/>
      <c r="Q19" s="65"/>
      <c r="R19" s="65"/>
      <c r="S19" s="65"/>
      <c r="T19" s="17"/>
      <c r="U19" s="17"/>
      <c r="V19" s="17"/>
      <c r="W19" s="17"/>
      <c r="X19" s="17"/>
    </row>
    <row r="20" spans="2:24" s="4" customFormat="1" ht="15.75">
      <c r="B20" s="20" t="s">
        <v>55</v>
      </c>
      <c r="C20" s="20"/>
      <c r="D20" s="20"/>
      <c r="E20" s="20"/>
      <c r="F20" s="20"/>
      <c r="G20" s="20"/>
      <c r="H20" s="20"/>
      <c r="I20" s="20"/>
      <c r="J20" s="20"/>
      <c r="K20" s="20"/>
      <c r="L20" s="19">
        <v>-110651</v>
      </c>
      <c r="M20" s="65"/>
      <c r="N20" s="65"/>
      <c r="O20" s="65"/>
      <c r="P20" s="65"/>
      <c r="Q20" s="65"/>
      <c r="R20" s="65"/>
      <c r="S20" s="65"/>
      <c r="T20" s="17"/>
      <c r="U20" s="17"/>
      <c r="V20" s="17"/>
      <c r="W20" s="17"/>
      <c r="X20" s="17"/>
    </row>
    <row r="21" spans="2:24" s="4" customFormat="1" ht="15.75"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2"/>
      <c r="M21" s="65"/>
      <c r="N21" s="65"/>
      <c r="O21" s="65"/>
      <c r="P21" s="65"/>
      <c r="Q21" s="65"/>
      <c r="R21" s="65"/>
      <c r="S21" s="65"/>
      <c r="T21" s="17"/>
      <c r="U21" s="17"/>
      <c r="V21" s="17"/>
      <c r="W21" s="17"/>
      <c r="X21" s="17"/>
    </row>
    <row r="22" spans="12:25" s="4" customFormat="1" ht="24.75" customHeight="1" thickBot="1">
      <c r="L22" s="5"/>
      <c r="S22" s="2"/>
      <c r="T22" s="2"/>
      <c r="U22" s="2"/>
      <c r="V22" s="2"/>
      <c r="W22" s="2"/>
      <c r="X22" s="2"/>
      <c r="Y22" s="2"/>
    </row>
    <row r="23" spans="2:34" s="17" customFormat="1" ht="15.75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66" t="s">
        <v>69</v>
      </c>
      <c r="M23" s="67"/>
      <c r="N23" s="67"/>
      <c r="O23" s="68"/>
      <c r="P23" s="69" t="s">
        <v>32</v>
      </c>
      <c r="Q23" s="27" t="s">
        <v>48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7"/>
      <c r="AE23" s="7"/>
      <c r="AF23" s="7"/>
      <c r="AG23" s="7"/>
      <c r="AH23" s="7"/>
    </row>
    <row r="24" spans="2:29" s="17" customFormat="1" ht="12.75" customHeight="1">
      <c r="B24" s="84" t="s">
        <v>22</v>
      </c>
      <c r="C24" s="64" t="s">
        <v>23</v>
      </c>
      <c r="D24" s="64" t="s">
        <v>24</v>
      </c>
      <c r="E24" s="64" t="s">
        <v>25</v>
      </c>
      <c r="F24" s="64" t="s">
        <v>26</v>
      </c>
      <c r="G24" s="64" t="s">
        <v>27</v>
      </c>
      <c r="H24" s="64" t="s">
        <v>28</v>
      </c>
      <c r="I24" s="64" t="s">
        <v>29</v>
      </c>
      <c r="J24" s="64" t="s">
        <v>30</v>
      </c>
      <c r="K24" s="64" t="s">
        <v>31</v>
      </c>
      <c r="L24" s="74" t="s">
        <v>70</v>
      </c>
      <c r="M24" s="72" t="s">
        <v>71</v>
      </c>
      <c r="N24" s="72" t="s">
        <v>76</v>
      </c>
      <c r="O24" s="76" t="s">
        <v>72</v>
      </c>
      <c r="P24" s="70"/>
      <c r="Q24" s="33" t="s">
        <v>33</v>
      </c>
      <c r="R24" s="33" t="s">
        <v>34</v>
      </c>
      <c r="S24" s="33" t="s">
        <v>35</v>
      </c>
      <c r="T24" s="33" t="s">
        <v>36</v>
      </c>
      <c r="U24" s="33" t="s">
        <v>37</v>
      </c>
      <c r="V24" s="33" t="s">
        <v>38</v>
      </c>
      <c r="W24" s="33" t="s">
        <v>39</v>
      </c>
      <c r="X24" s="33" t="s">
        <v>40</v>
      </c>
      <c r="Y24" s="33" t="s">
        <v>41</v>
      </c>
      <c r="Z24" s="33" t="s">
        <v>42</v>
      </c>
      <c r="AA24" s="33" t="s">
        <v>43</v>
      </c>
      <c r="AB24" s="33" t="s">
        <v>44</v>
      </c>
      <c r="AC24" s="34" t="s">
        <v>45</v>
      </c>
    </row>
    <row r="25" spans="2:29" s="17" customFormat="1" ht="47.25" customHeight="1">
      <c r="B25" s="84"/>
      <c r="C25" s="64"/>
      <c r="D25" s="64"/>
      <c r="E25" s="64"/>
      <c r="F25" s="64"/>
      <c r="G25" s="64"/>
      <c r="H25" s="64"/>
      <c r="I25" s="64"/>
      <c r="J25" s="64"/>
      <c r="K25" s="64"/>
      <c r="L25" s="75"/>
      <c r="M25" s="73"/>
      <c r="N25" s="73"/>
      <c r="O25" s="77"/>
      <c r="P25" s="71"/>
      <c r="Q25" s="35"/>
      <c r="R25" s="35"/>
      <c r="S25" s="35"/>
      <c r="T25" s="36"/>
      <c r="U25" s="36"/>
      <c r="V25" s="36"/>
      <c r="W25" s="36"/>
      <c r="X25" s="36"/>
      <c r="Y25" s="36"/>
      <c r="Z25" s="36"/>
      <c r="AA25" s="36"/>
      <c r="AB25" s="36"/>
      <c r="AC25" s="37"/>
    </row>
    <row r="26" spans="2:29" s="4" customFormat="1" ht="31.5" customHeight="1">
      <c r="B26" s="25" t="s">
        <v>49</v>
      </c>
      <c r="C26" s="8"/>
      <c r="D26" s="8"/>
      <c r="E26" s="8"/>
      <c r="F26" s="8"/>
      <c r="G26" s="8"/>
      <c r="H26" s="8"/>
      <c r="I26" s="8"/>
      <c r="J26" s="8"/>
      <c r="K26" s="8"/>
      <c r="L26" s="11"/>
      <c r="M26" s="11">
        <v>1</v>
      </c>
      <c r="N26" s="11"/>
      <c r="O26" s="26">
        <f>M26*N26</f>
        <v>0</v>
      </c>
      <c r="P26" s="29" t="s">
        <v>46</v>
      </c>
      <c r="Q26" s="9"/>
      <c r="R26" s="9">
        <v>2656.06</v>
      </c>
      <c r="S26" s="9">
        <v>1491.96</v>
      </c>
      <c r="T26" s="10"/>
      <c r="U26" s="10">
        <v>5823</v>
      </c>
      <c r="V26" s="10"/>
      <c r="W26" s="10"/>
      <c r="X26" s="10">
        <v>9607.54</v>
      </c>
      <c r="Y26" s="10">
        <v>1801.96</v>
      </c>
      <c r="Z26" s="10">
        <v>599.71</v>
      </c>
      <c r="AA26" s="10">
        <v>4151.56</v>
      </c>
      <c r="AB26" s="10">
        <v>3418.08</v>
      </c>
      <c r="AC26" s="30">
        <f>SUM(Q26:AB26)</f>
        <v>29549.870000000003</v>
      </c>
    </row>
    <row r="27" spans="2:29" s="4" customFormat="1" ht="19.5" customHeight="1">
      <c r="B27" s="25" t="s">
        <v>79</v>
      </c>
      <c r="C27" s="8"/>
      <c r="D27" s="8"/>
      <c r="E27" s="8"/>
      <c r="F27" s="8"/>
      <c r="G27" s="8"/>
      <c r="H27" s="8"/>
      <c r="I27" s="8"/>
      <c r="J27" s="8"/>
      <c r="K27" s="8"/>
      <c r="L27" s="11" t="s">
        <v>77</v>
      </c>
      <c r="M27" s="11">
        <v>1</v>
      </c>
      <c r="N27" s="11">
        <f>2113+250</f>
        <v>2363</v>
      </c>
      <c r="O27" s="26">
        <f>M27*N27</f>
        <v>2363</v>
      </c>
      <c r="P27" s="29" t="s">
        <v>46</v>
      </c>
      <c r="Q27" s="9"/>
      <c r="R27" s="9"/>
      <c r="S27" s="9"/>
      <c r="T27" s="10">
        <v>180.67</v>
      </c>
      <c r="U27" s="10">
        <f>998.68+2017.41</f>
        <v>3016.09</v>
      </c>
      <c r="V27" s="10"/>
      <c r="W27" s="10">
        <v>4449.72</v>
      </c>
      <c r="X27" s="10"/>
      <c r="Y27" s="10"/>
      <c r="Z27" s="10"/>
      <c r="AA27" s="10"/>
      <c r="AB27" s="10"/>
      <c r="AC27" s="30">
        <f>SUM(Q27:AB27)</f>
        <v>7646.4800000000005</v>
      </c>
    </row>
    <row r="28" spans="2:29" s="4" customFormat="1" ht="15.75">
      <c r="B28" s="25" t="s">
        <v>50</v>
      </c>
      <c r="C28" s="8"/>
      <c r="D28" s="8"/>
      <c r="E28" s="8"/>
      <c r="F28" s="8"/>
      <c r="G28" s="8"/>
      <c r="H28" s="8"/>
      <c r="I28" s="8"/>
      <c r="J28" s="8"/>
      <c r="K28" s="8"/>
      <c r="L28" s="11" t="s">
        <v>73</v>
      </c>
      <c r="M28" s="11">
        <v>2</v>
      </c>
      <c r="N28" s="11">
        <v>7310</v>
      </c>
      <c r="O28" s="26">
        <f>M28*N28</f>
        <v>14620</v>
      </c>
      <c r="P28" s="29" t="s">
        <v>46</v>
      </c>
      <c r="Q28" s="9"/>
      <c r="R28" s="9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30">
        <f>SUM(Q28:AB28)</f>
        <v>0</v>
      </c>
    </row>
    <row r="29" spans="2:29" s="4" customFormat="1" ht="15.75">
      <c r="B29" s="25" t="s">
        <v>74</v>
      </c>
      <c r="C29" s="8"/>
      <c r="D29" s="8"/>
      <c r="E29" s="8"/>
      <c r="F29" s="8"/>
      <c r="G29" s="8"/>
      <c r="H29" s="8"/>
      <c r="I29" s="8"/>
      <c r="J29" s="8"/>
      <c r="K29" s="8"/>
      <c r="L29" s="11"/>
      <c r="M29" s="11"/>
      <c r="N29" s="11"/>
      <c r="O29" s="26"/>
      <c r="P29" s="29" t="s">
        <v>46</v>
      </c>
      <c r="Q29" s="9"/>
      <c r="R29" s="9"/>
      <c r="S29" s="9"/>
      <c r="T29" s="10"/>
      <c r="U29" s="10"/>
      <c r="V29" s="10"/>
      <c r="W29" s="10"/>
      <c r="X29" s="10">
        <v>18000</v>
      </c>
      <c r="Y29" s="10"/>
      <c r="Z29" s="10"/>
      <c r="AA29" s="10"/>
      <c r="AB29" s="10"/>
      <c r="AC29" s="30">
        <f>SUM(Q29:AB29)</f>
        <v>18000</v>
      </c>
    </row>
    <row r="30" spans="2:29" s="4" customFormat="1" ht="15.75">
      <c r="B30" s="52" t="s">
        <v>78</v>
      </c>
      <c r="C30" s="53"/>
      <c r="D30" s="53"/>
      <c r="E30" s="53"/>
      <c r="F30" s="53"/>
      <c r="G30" s="53"/>
      <c r="H30" s="53"/>
      <c r="I30" s="53"/>
      <c r="J30" s="53"/>
      <c r="K30" s="54"/>
      <c r="L30" s="55"/>
      <c r="M30" s="55"/>
      <c r="N30" s="55"/>
      <c r="O30" s="56"/>
      <c r="P30" s="29" t="s">
        <v>46</v>
      </c>
      <c r="Q30" s="57"/>
      <c r="R30" s="57"/>
      <c r="S30" s="57"/>
      <c r="T30" s="58"/>
      <c r="U30" s="58"/>
      <c r="V30" s="58">
        <v>10808.88</v>
      </c>
      <c r="W30" s="58"/>
      <c r="X30" s="58"/>
      <c r="Y30" s="58"/>
      <c r="Z30" s="58"/>
      <c r="AA30" s="58"/>
      <c r="AB30" s="58"/>
      <c r="AC30" s="59">
        <f>SUM(V30:AB30)</f>
        <v>10808.88</v>
      </c>
    </row>
    <row r="31" spans="2:29" s="4" customFormat="1" ht="15.75">
      <c r="B31" s="52" t="s">
        <v>80</v>
      </c>
      <c r="C31" s="53"/>
      <c r="D31" s="53"/>
      <c r="E31" s="53"/>
      <c r="F31" s="53"/>
      <c r="G31" s="53"/>
      <c r="H31" s="53"/>
      <c r="I31" s="53"/>
      <c r="J31" s="53"/>
      <c r="K31" s="54"/>
      <c r="L31" s="55"/>
      <c r="M31" s="55"/>
      <c r="N31" s="55"/>
      <c r="O31" s="56"/>
      <c r="P31" s="29" t="s">
        <v>46</v>
      </c>
      <c r="Q31" s="57"/>
      <c r="R31" s="57"/>
      <c r="S31" s="57"/>
      <c r="T31" s="58"/>
      <c r="U31" s="58"/>
      <c r="V31" s="58"/>
      <c r="W31" s="58"/>
      <c r="X31" s="58"/>
      <c r="Y31" s="58"/>
      <c r="Z31" s="58"/>
      <c r="AA31" s="58">
        <v>24000</v>
      </c>
      <c r="AB31" s="58"/>
      <c r="AC31" s="59">
        <f>SUM(AA31:AB31)</f>
        <v>24000</v>
      </c>
    </row>
    <row r="32" spans="2:29" s="4" customFormat="1" ht="31.5">
      <c r="B32" s="52" t="s">
        <v>81</v>
      </c>
      <c r="C32" s="53"/>
      <c r="D32" s="53"/>
      <c r="E32" s="53"/>
      <c r="F32" s="53"/>
      <c r="G32" s="53"/>
      <c r="H32" s="53"/>
      <c r="I32" s="53"/>
      <c r="J32" s="53"/>
      <c r="K32" s="54"/>
      <c r="L32" s="55"/>
      <c r="M32" s="55"/>
      <c r="N32" s="55"/>
      <c r="O32" s="56"/>
      <c r="P32" s="63" t="s">
        <v>46</v>
      </c>
      <c r="Q32" s="57"/>
      <c r="R32" s="57"/>
      <c r="S32" s="57"/>
      <c r="T32" s="58"/>
      <c r="U32" s="58"/>
      <c r="V32" s="58"/>
      <c r="W32" s="58"/>
      <c r="X32" s="58"/>
      <c r="Y32" s="58"/>
      <c r="Z32" s="58"/>
      <c r="AA32" s="58"/>
      <c r="AB32" s="58">
        <v>1122.22</v>
      </c>
      <c r="AC32" s="59">
        <f>SUM(R32:AB32)</f>
        <v>1122.22</v>
      </c>
    </row>
    <row r="33" spans="2:29" s="17" customFormat="1" ht="16.5" thickBot="1">
      <c r="B33" s="42" t="s">
        <v>47</v>
      </c>
      <c r="C33" s="43"/>
      <c r="D33" s="43"/>
      <c r="E33" s="43"/>
      <c r="F33" s="43"/>
      <c r="G33" s="43"/>
      <c r="H33" s="43"/>
      <c r="I33" s="43"/>
      <c r="J33" s="43"/>
      <c r="K33" s="44"/>
      <c r="L33" s="45"/>
      <c r="M33" s="45"/>
      <c r="N33" s="45"/>
      <c r="O33" s="46">
        <f>SUM(O26:O29)</f>
        <v>16983</v>
      </c>
      <c r="P33" s="47" t="s">
        <v>46</v>
      </c>
      <c r="Q33" s="48">
        <f>SUM(Q26)</f>
        <v>0</v>
      </c>
      <c r="R33" s="49">
        <f aca="true" t="shared" si="0" ref="R33:Z33">SUM(R26:R29)</f>
        <v>2656.06</v>
      </c>
      <c r="S33" s="49">
        <f t="shared" si="0"/>
        <v>1491.96</v>
      </c>
      <c r="T33" s="49">
        <f t="shared" si="0"/>
        <v>180.67</v>
      </c>
      <c r="U33" s="50">
        <f t="shared" si="0"/>
        <v>8839.09</v>
      </c>
      <c r="V33" s="49">
        <f>SUM(V26:V30)</f>
        <v>10808.88</v>
      </c>
      <c r="W33" s="49">
        <f t="shared" si="0"/>
        <v>4449.72</v>
      </c>
      <c r="X33" s="49">
        <f t="shared" si="0"/>
        <v>27607.54</v>
      </c>
      <c r="Y33" s="49">
        <f t="shared" si="0"/>
        <v>1801.96</v>
      </c>
      <c r="Z33" s="49">
        <f t="shared" si="0"/>
        <v>599.71</v>
      </c>
      <c r="AA33" s="49">
        <f>SUM(AA26:AA31)</f>
        <v>28151.56</v>
      </c>
      <c r="AB33" s="49">
        <f>SUM(AB26:AB32)</f>
        <v>4540.3</v>
      </c>
      <c r="AC33" s="51">
        <f>SUM(AC26:AC32)</f>
        <v>91127.45000000001</v>
      </c>
    </row>
    <row r="34" spans="12:16" s="4" customFormat="1" ht="15.75">
      <c r="L34" s="12"/>
      <c r="M34" s="12"/>
      <c r="N34" s="12"/>
      <c r="O34" s="12"/>
      <c r="P34" s="5"/>
    </row>
    <row r="35" spans="12:16" s="4" customFormat="1" ht="15.75">
      <c r="L35" s="12"/>
      <c r="M35" s="12"/>
      <c r="N35" s="12"/>
      <c r="O35" s="12"/>
      <c r="P35" s="5"/>
    </row>
    <row r="36" spans="2:16" s="4" customFormat="1" ht="15.75">
      <c r="B36" s="4" t="s">
        <v>56</v>
      </c>
      <c r="L36" s="23"/>
      <c r="M36" s="24"/>
      <c r="N36" s="24"/>
      <c r="O36" s="12"/>
      <c r="P36" s="5"/>
    </row>
    <row r="37" spans="2:16" s="4" customFormat="1" ht="15.75">
      <c r="B37" s="4" t="s">
        <v>57</v>
      </c>
      <c r="L37" s="23"/>
      <c r="M37" s="24"/>
      <c r="N37" s="24"/>
      <c r="O37" s="24"/>
      <c r="P37" s="5"/>
    </row>
    <row r="38" spans="12:16" s="4" customFormat="1" ht="15.75">
      <c r="L38" s="12"/>
      <c r="M38" s="12"/>
      <c r="N38" s="12"/>
      <c r="O38" s="12"/>
      <c r="P38" s="5"/>
    </row>
    <row r="39" spans="1:12" s="17" customFormat="1" ht="15.75">
      <c r="A39" s="38"/>
      <c r="B39" s="39" t="s">
        <v>58</v>
      </c>
      <c r="C39" s="39"/>
      <c r="D39" s="39"/>
      <c r="E39" s="39"/>
      <c r="F39" s="39"/>
      <c r="G39" s="39"/>
      <c r="H39" s="39"/>
      <c r="I39" s="39"/>
      <c r="J39" s="39"/>
      <c r="L39" s="40"/>
    </row>
    <row r="40" spans="1:12" s="17" customFormat="1" ht="15.75">
      <c r="A40" s="38"/>
      <c r="B40" s="39" t="s">
        <v>59</v>
      </c>
      <c r="C40" s="39"/>
      <c r="D40" s="39"/>
      <c r="E40" s="39"/>
      <c r="F40" s="39"/>
      <c r="G40" s="39"/>
      <c r="H40" s="39"/>
      <c r="I40" s="39"/>
      <c r="J40" s="39"/>
      <c r="L40" s="40"/>
    </row>
    <row r="41" spans="1:12" s="4" customFormat="1" ht="15.75">
      <c r="A41" s="13"/>
      <c r="B41" s="13"/>
      <c r="C41" s="13"/>
      <c r="D41" s="13"/>
      <c r="E41" s="13"/>
      <c r="F41" s="13"/>
      <c r="G41" s="13"/>
      <c r="H41" s="13"/>
      <c r="I41" s="13"/>
      <c r="J41" s="13"/>
      <c r="L41" s="5"/>
    </row>
    <row r="42" spans="1:24" s="4" customFormat="1" ht="15.75">
      <c r="A42" s="13">
        <v>1</v>
      </c>
      <c r="B42" s="82" t="s">
        <v>60</v>
      </c>
      <c r="C42" s="82"/>
      <c r="D42" s="82"/>
      <c r="E42" s="82"/>
      <c r="F42" s="82"/>
      <c r="G42" s="14">
        <v>-236151</v>
      </c>
      <c r="H42" s="13"/>
      <c r="I42" s="13"/>
      <c r="J42" s="13"/>
      <c r="L42" s="14">
        <v>-236151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4" customFormat="1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7" customFormat="1" ht="15.75">
      <c r="A44" s="38"/>
      <c r="B44" s="38"/>
      <c r="C44" s="38"/>
      <c r="D44" s="38"/>
      <c r="E44" s="38"/>
      <c r="F44" s="38"/>
      <c r="L44" s="41" t="s">
        <v>33</v>
      </c>
      <c r="M44" s="41" t="s">
        <v>34</v>
      </c>
      <c r="N44" s="41" t="s">
        <v>35</v>
      </c>
      <c r="O44" s="41" t="s">
        <v>36</v>
      </c>
      <c r="P44" s="41" t="s">
        <v>37</v>
      </c>
      <c r="Q44" s="41" t="s">
        <v>38</v>
      </c>
      <c r="R44" s="41" t="s">
        <v>67</v>
      </c>
      <c r="S44" s="41" t="s">
        <v>40</v>
      </c>
      <c r="T44" s="41" t="s">
        <v>41</v>
      </c>
      <c r="U44" s="41" t="s">
        <v>42</v>
      </c>
      <c r="V44" s="41" t="s">
        <v>43</v>
      </c>
      <c r="W44" s="41" t="s">
        <v>44</v>
      </c>
      <c r="X44" s="41" t="s">
        <v>68</v>
      </c>
    </row>
    <row r="45" spans="1:24" s="4" customFormat="1" ht="15.75">
      <c r="A45" s="13"/>
      <c r="B45" s="13"/>
      <c r="C45" s="13"/>
      <c r="D45" s="13"/>
      <c r="E45" s="13"/>
      <c r="F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4" customFormat="1" ht="15.75">
      <c r="A46" s="13">
        <v>2</v>
      </c>
      <c r="B46" s="82" t="s">
        <v>61</v>
      </c>
      <c r="C46" s="82"/>
      <c r="D46" s="82"/>
      <c r="E46" s="82"/>
      <c r="F46" s="82"/>
      <c r="L46" s="14">
        <v>9594.35</v>
      </c>
      <c r="M46" s="14">
        <f>L46</f>
        <v>9594.35</v>
      </c>
      <c r="N46" s="14">
        <f>M46</f>
        <v>9594.35</v>
      </c>
      <c r="O46" s="14">
        <f>N46</f>
        <v>9594.35</v>
      </c>
      <c r="P46" s="14">
        <f>O46</f>
        <v>9594.35</v>
      </c>
      <c r="Q46" s="14">
        <f>P46</f>
        <v>9594.35</v>
      </c>
      <c r="R46" s="14">
        <v>10192</v>
      </c>
      <c r="S46" s="14">
        <v>10192</v>
      </c>
      <c r="T46" s="14">
        <v>10192</v>
      </c>
      <c r="U46" s="14">
        <v>10192</v>
      </c>
      <c r="V46" s="14">
        <v>10192</v>
      </c>
      <c r="W46" s="14">
        <v>10192</v>
      </c>
      <c r="X46" s="61">
        <f>SUM(L46:W46)</f>
        <v>118718.1</v>
      </c>
    </row>
    <row r="47" spans="1:24" s="4" customFormat="1" ht="15.75">
      <c r="A47" s="13"/>
      <c r="B47" s="13"/>
      <c r="C47" s="13"/>
      <c r="D47" s="13"/>
      <c r="E47" s="13"/>
      <c r="F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62"/>
    </row>
    <row r="48" spans="1:24" s="4" customFormat="1" ht="15.75">
      <c r="A48" s="13">
        <v>3</v>
      </c>
      <c r="B48" s="13" t="s">
        <v>82</v>
      </c>
      <c r="C48" s="13"/>
      <c r="D48" s="13"/>
      <c r="E48" s="13"/>
      <c r="F48" s="13"/>
      <c r="L48" s="14">
        <f>L52</f>
        <v>864</v>
      </c>
      <c r="M48" s="14">
        <f aca="true" t="shared" si="1" ref="M48:W48">M52</f>
        <v>864</v>
      </c>
      <c r="N48" s="14">
        <f t="shared" si="1"/>
        <v>1014</v>
      </c>
      <c r="O48" s="14">
        <f t="shared" si="1"/>
        <v>1014</v>
      </c>
      <c r="P48" s="14">
        <f t="shared" si="1"/>
        <v>1014</v>
      </c>
      <c r="Q48" s="14">
        <f t="shared" si="1"/>
        <v>1014</v>
      </c>
      <c r="R48" s="14">
        <f t="shared" si="1"/>
        <v>1014</v>
      </c>
      <c r="S48" s="14">
        <f t="shared" si="1"/>
        <v>1014</v>
      </c>
      <c r="T48" s="14">
        <f t="shared" si="1"/>
        <v>1014</v>
      </c>
      <c r="U48" s="14">
        <f t="shared" si="1"/>
        <v>1014</v>
      </c>
      <c r="V48" s="14">
        <f t="shared" si="1"/>
        <v>1014</v>
      </c>
      <c r="W48" s="14">
        <f t="shared" si="1"/>
        <v>1014</v>
      </c>
      <c r="X48" s="61">
        <f>SUM(L48:W48)</f>
        <v>11868</v>
      </c>
    </row>
    <row r="49" spans="1:24" s="4" customFormat="1" ht="15.75">
      <c r="A49" s="13"/>
      <c r="B49" s="13"/>
      <c r="C49" s="13"/>
      <c r="D49" s="13"/>
      <c r="E49" s="13"/>
      <c r="F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62"/>
    </row>
    <row r="50" spans="1:24" s="4" customFormat="1" ht="15.75">
      <c r="A50" s="13">
        <v>4</v>
      </c>
      <c r="B50" s="82" t="s">
        <v>62</v>
      </c>
      <c r="C50" s="82"/>
      <c r="D50" s="82"/>
      <c r="E50" s="82"/>
      <c r="F50" s="82"/>
      <c r="L50" s="14">
        <v>9594.35</v>
      </c>
      <c r="M50" s="14">
        <v>9594.35</v>
      </c>
      <c r="N50" s="14">
        <v>9594.35</v>
      </c>
      <c r="O50" s="14">
        <v>9594.35</v>
      </c>
      <c r="P50" s="14">
        <v>9594.35</v>
      </c>
      <c r="Q50" s="14">
        <v>9594.35</v>
      </c>
      <c r="R50" s="14">
        <v>10192</v>
      </c>
      <c r="S50" s="14">
        <v>10192</v>
      </c>
      <c r="T50" s="14">
        <v>10192</v>
      </c>
      <c r="U50" s="14">
        <v>10192</v>
      </c>
      <c r="V50" s="14">
        <v>10192</v>
      </c>
      <c r="W50" s="14">
        <v>10192</v>
      </c>
      <c r="X50" s="61">
        <f>SUM(L50:W50)</f>
        <v>118718.1</v>
      </c>
    </row>
    <row r="51" spans="1:24" s="4" customFormat="1" ht="15.75">
      <c r="A51" s="13"/>
      <c r="B51" s="13"/>
      <c r="C51" s="13"/>
      <c r="D51" s="13"/>
      <c r="E51" s="13"/>
      <c r="F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62"/>
    </row>
    <row r="52" spans="1:24" s="4" customFormat="1" ht="15.75">
      <c r="A52" s="13">
        <v>5</v>
      </c>
      <c r="B52" s="82" t="s">
        <v>63</v>
      </c>
      <c r="C52" s="82"/>
      <c r="D52" s="82"/>
      <c r="E52" s="82"/>
      <c r="F52" s="82"/>
      <c r="L52" s="14">
        <v>864</v>
      </c>
      <c r="M52" s="14">
        <f>L52</f>
        <v>864</v>
      </c>
      <c r="N52" s="14">
        <v>1014</v>
      </c>
      <c r="O52" s="14">
        <v>1014</v>
      </c>
      <c r="P52" s="14">
        <v>1014</v>
      </c>
      <c r="Q52" s="14">
        <v>1014</v>
      </c>
      <c r="R52" s="14">
        <v>1014</v>
      </c>
      <c r="S52" s="14">
        <v>1014</v>
      </c>
      <c r="T52" s="14">
        <v>1014</v>
      </c>
      <c r="U52" s="14">
        <v>1014</v>
      </c>
      <c r="V52" s="14">
        <v>1014</v>
      </c>
      <c r="W52" s="14">
        <v>1014</v>
      </c>
      <c r="X52" s="61">
        <f>SUM(L52:W52)</f>
        <v>11868</v>
      </c>
    </row>
    <row r="53" spans="1:24" s="4" customFormat="1" ht="15.75">
      <c r="A53" s="13"/>
      <c r="B53" s="13"/>
      <c r="C53" s="13"/>
      <c r="D53" s="13"/>
      <c r="E53" s="13"/>
      <c r="F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62"/>
    </row>
    <row r="54" spans="1:24" s="4" customFormat="1" ht="15.75">
      <c r="A54" s="13">
        <v>6</v>
      </c>
      <c r="B54" s="82" t="s">
        <v>64</v>
      </c>
      <c r="C54" s="82"/>
      <c r="D54" s="82"/>
      <c r="E54" s="82"/>
      <c r="F54" s="82"/>
      <c r="L54" s="14">
        <f aca="true" t="shared" si="2" ref="L54:R54">L50+L52</f>
        <v>10458.35</v>
      </c>
      <c r="M54" s="14">
        <f t="shared" si="2"/>
        <v>10458.35</v>
      </c>
      <c r="N54" s="14">
        <f t="shared" si="2"/>
        <v>10608.35</v>
      </c>
      <c r="O54" s="14">
        <f t="shared" si="2"/>
        <v>10608.35</v>
      </c>
      <c r="P54" s="14">
        <f t="shared" si="2"/>
        <v>10608.35</v>
      </c>
      <c r="Q54" s="14">
        <f t="shared" si="2"/>
        <v>10608.35</v>
      </c>
      <c r="R54" s="14">
        <f t="shared" si="2"/>
        <v>11206</v>
      </c>
      <c r="S54" s="14">
        <f>S50+S52</f>
        <v>11206</v>
      </c>
      <c r="T54" s="14">
        <f>T50+T52</f>
        <v>11206</v>
      </c>
      <c r="U54" s="14">
        <f>U50+U52</f>
        <v>11206</v>
      </c>
      <c r="V54" s="14">
        <f>V50+V52</f>
        <v>11206</v>
      </c>
      <c r="W54" s="14">
        <f>W50+W52</f>
        <v>11206</v>
      </c>
      <c r="X54" s="61">
        <f>SUM(L54:W54)</f>
        <v>130586.1</v>
      </c>
    </row>
    <row r="55" spans="1:24" s="4" customFormat="1" ht="15.75">
      <c r="A55" s="13"/>
      <c r="B55" s="13"/>
      <c r="C55" s="13"/>
      <c r="D55" s="13"/>
      <c r="E55" s="13"/>
      <c r="F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62"/>
    </row>
    <row r="56" spans="1:24" s="4" customFormat="1" ht="15.75">
      <c r="A56" s="13">
        <v>7</v>
      </c>
      <c r="B56" s="82" t="s">
        <v>65</v>
      </c>
      <c r="C56" s="82"/>
      <c r="D56" s="82"/>
      <c r="E56" s="82"/>
      <c r="F56" s="82"/>
      <c r="L56" s="14"/>
      <c r="M56" s="14">
        <v>2656</v>
      </c>
      <c r="N56" s="14">
        <v>1492</v>
      </c>
      <c r="O56" s="14">
        <v>180.67</v>
      </c>
      <c r="P56" s="60">
        <f aca="true" t="shared" si="3" ref="P56:W56">U33</f>
        <v>8839.09</v>
      </c>
      <c r="Q56" s="14">
        <f t="shared" si="3"/>
        <v>10808.88</v>
      </c>
      <c r="R56" s="14">
        <f t="shared" si="3"/>
        <v>4449.72</v>
      </c>
      <c r="S56" s="14">
        <f t="shared" si="3"/>
        <v>27607.54</v>
      </c>
      <c r="T56" s="14">
        <f t="shared" si="3"/>
        <v>1801.96</v>
      </c>
      <c r="U56" s="14">
        <f t="shared" si="3"/>
        <v>599.71</v>
      </c>
      <c r="V56" s="14">
        <f t="shared" si="3"/>
        <v>28151.56</v>
      </c>
      <c r="W56" s="14">
        <f t="shared" si="3"/>
        <v>4540.3</v>
      </c>
      <c r="X56" s="61">
        <f>SUM(L56:W56)</f>
        <v>91127.43000000001</v>
      </c>
    </row>
    <row r="57" spans="1:24" s="4" customFormat="1" ht="15.75">
      <c r="A57" s="13"/>
      <c r="B57" s="13"/>
      <c r="C57" s="13"/>
      <c r="D57" s="13"/>
      <c r="E57" s="13"/>
      <c r="F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62"/>
    </row>
    <row r="58" spans="1:24" s="4" customFormat="1" ht="15.75">
      <c r="A58" s="13">
        <v>8</v>
      </c>
      <c r="B58" s="82" t="s">
        <v>66</v>
      </c>
      <c r="C58" s="82"/>
      <c r="D58" s="82"/>
      <c r="E58" s="82"/>
      <c r="F58" s="82"/>
      <c r="L58" s="14">
        <f>L42+L54-L56</f>
        <v>-225692.65</v>
      </c>
      <c r="M58" s="14">
        <f aca="true" t="shared" si="4" ref="M58:W58">L58+M54-M56</f>
        <v>-217890.3</v>
      </c>
      <c r="N58" s="14">
        <f t="shared" si="4"/>
        <v>-208773.94999999998</v>
      </c>
      <c r="O58" s="14">
        <f t="shared" si="4"/>
        <v>-198346.27</v>
      </c>
      <c r="P58" s="14">
        <f t="shared" si="4"/>
        <v>-196577.00999999998</v>
      </c>
      <c r="Q58" s="14">
        <f t="shared" si="4"/>
        <v>-196777.53999999998</v>
      </c>
      <c r="R58" s="14">
        <f t="shared" si="4"/>
        <v>-190021.25999999998</v>
      </c>
      <c r="S58" s="14">
        <f t="shared" si="4"/>
        <v>-206422.8</v>
      </c>
      <c r="T58" s="14">
        <f t="shared" si="4"/>
        <v>-197018.75999999998</v>
      </c>
      <c r="U58" s="14">
        <f t="shared" si="4"/>
        <v>-186412.46999999997</v>
      </c>
      <c r="V58" s="14">
        <f t="shared" si="4"/>
        <v>-203358.02999999997</v>
      </c>
      <c r="W58" s="14">
        <f t="shared" si="4"/>
        <v>-196692.32999999996</v>
      </c>
      <c r="X58" s="41">
        <f>L42-X56+X54</f>
        <v>-196692.33</v>
      </c>
    </row>
    <row r="59" s="4" customFormat="1" ht="15.75">
      <c r="L59" s="5"/>
    </row>
  </sheetData>
  <sheetProtection/>
  <mergeCells count="42">
    <mergeCell ref="B58:F58"/>
    <mergeCell ref="B50:F50"/>
    <mergeCell ref="B52:F52"/>
    <mergeCell ref="B54:F54"/>
    <mergeCell ref="B56:F56"/>
    <mergeCell ref="M20:S20"/>
    <mergeCell ref="M21:S21"/>
    <mergeCell ref="B24:B25"/>
    <mergeCell ref="C24:C25"/>
    <mergeCell ref="D24:D25"/>
    <mergeCell ref="B1:M2"/>
    <mergeCell ref="B3:M4"/>
    <mergeCell ref="M5:S5"/>
    <mergeCell ref="M6:S6"/>
    <mergeCell ref="B42:F42"/>
    <mergeCell ref="B46:F46"/>
    <mergeCell ref="M16:S16"/>
    <mergeCell ref="M18:S18"/>
    <mergeCell ref="M15:S15"/>
    <mergeCell ref="M12:S12"/>
    <mergeCell ref="M13:S13"/>
    <mergeCell ref="M9:S9"/>
    <mergeCell ref="M7:S7"/>
    <mergeCell ref="M8:S8"/>
    <mergeCell ref="M10:S10"/>
    <mergeCell ref="M11:S11"/>
    <mergeCell ref="M14:S14"/>
    <mergeCell ref="L23:O23"/>
    <mergeCell ref="P23:P25"/>
    <mergeCell ref="M24:M25"/>
    <mergeCell ref="N24:N25"/>
    <mergeCell ref="L24:L25"/>
    <mergeCell ref="O24:O25"/>
    <mergeCell ref="M17:S17"/>
    <mergeCell ref="M19:S19"/>
    <mergeCell ref="E24:E25"/>
    <mergeCell ref="F24:F25"/>
    <mergeCell ref="K24:K25"/>
    <mergeCell ref="G24:G25"/>
    <mergeCell ref="H24:H25"/>
    <mergeCell ref="I24:I25"/>
    <mergeCell ref="J24:J25"/>
  </mergeCells>
  <printOptions horizontalCentered="1"/>
  <pageMargins left="0.7874015748031497" right="0.3937007874015748" top="0.7874015748031497" bottom="0.1968503937007874" header="0.5118110236220472" footer="0.5118110236220472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PTO_4</cp:lastModifiedBy>
  <cp:lastPrinted>2013-01-10T11:27:09Z</cp:lastPrinted>
  <dcterms:modified xsi:type="dcterms:W3CDTF">2013-01-10T11:27:12Z</dcterms:modified>
  <cp:category/>
  <cp:version/>
  <cp:contentType/>
  <cp:contentStatus/>
</cp:coreProperties>
</file>