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 13" sheetId="1" r:id="rId1"/>
  </sheets>
  <definedNames/>
  <calcPr fullCalcOnLoad="1"/>
</workbook>
</file>

<file path=xl/sharedStrings.xml><?xml version="1.0" encoding="utf-8"?>
<sst xmlns="http://schemas.openxmlformats.org/spreadsheetml/2006/main" count="103" uniqueCount="83">
  <si>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</si>
  <si>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</si>
  <si>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</si>
  <si>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</si>
  <si>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- 1подъезд</t>
  </si>
  <si>
    <t>Материал стен</t>
  </si>
  <si>
    <t>монолит</t>
  </si>
  <si>
    <t>Место расположения ввода ХВС, отопления, ГВС: 1 подъезд</t>
  </si>
  <si>
    <t>Год постройки</t>
  </si>
  <si>
    <t>Место расположения приборов учета ХВС, отопления, ГВС: подъезд 1</t>
  </si>
  <si>
    <t>Этажность</t>
  </si>
  <si>
    <t>Количество теплоузлов – 2</t>
  </si>
  <si>
    <t>Подъезды</t>
  </si>
  <si>
    <t xml:space="preserve">Принадлежность  ТОС: "Университетский", Егорова П.И. </t>
  </si>
  <si>
    <t>Площадь придомовой территории м2</t>
  </si>
  <si>
    <t>Обслуживает ТУ №1 тел 41-85-09</t>
  </si>
  <si>
    <t>Площадь лестничной клетки (кв.м.)</t>
  </si>
  <si>
    <t>Мастер участка - Сазонов Виктор Степанович</t>
  </si>
  <si>
    <t>Площадь кровли (кв.м.)</t>
  </si>
  <si>
    <t>Количество лифтов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</si>
  <si>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</si>
  <si>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</si>
  <si>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</si>
  <si>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</si>
  <si>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</si>
  <si>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</si>
  <si>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</si>
  <si>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</si>
  <si>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</si>
  <si>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</si>
  <si>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</si>
  <si>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</si>
  <si>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</si>
  <si>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</si>
  <si>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</si>
  <si>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</si>
  <si>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</si>
  <si>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</si>
  <si>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</si>
  <si>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</si>
  <si>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</si>
  <si>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</si>
  <si>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</si>
  <si>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</si>
  <si>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</si>
  <si>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РЕЕСТР РАБОТ ПО ТЕКУЩЕМУ РЕМОНТУ ПО ВИДАМ РАБОТ И СТОИМОСТИ НА 2012 ГОД</t>
  </si>
  <si>
    <t>1. Ремонт кровли над входами в подъезды</t>
  </si>
  <si>
    <t xml:space="preserve">2. Сварочные и сантехнические </t>
  </si>
  <si>
    <t>3.Электромонтажные работы</t>
  </si>
  <si>
    <t>5.Подготовка к отопительному сезону</t>
  </si>
  <si>
    <t>6.Ремонт МПШ</t>
  </si>
  <si>
    <t xml:space="preserve">
 ул. Университетская, 13</t>
  </si>
  <si>
    <t>Тариф на ТР 2011г.</t>
  </si>
  <si>
    <t>Перевыполнение  ТР  на  01.01.2012год.</t>
  </si>
  <si>
    <t>Дополнительные доходы на 2012г.</t>
  </si>
  <si>
    <t>Сумма  к выполнению ТР на 2012 год</t>
  </si>
  <si>
    <t>Тариф на ТР 2012г. -3,32</t>
  </si>
  <si>
    <t>Электронный счет по текущему ремонту</t>
  </si>
  <si>
    <t>дома №13 по ул. Университетская</t>
  </si>
  <si>
    <t>Перевыполнение ТР на 01.01.2012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</si>
  <si>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</si>
  <si>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</si>
  <si>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</si>
  <si>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</si>
  <si>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</si>
  <si>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</si>
  <si>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</si>
  <si>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</si>
  <si>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</si>
  <si>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</si>
  <si>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</si>
  <si>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Электронный паспорт финансово-хозяйственной деятельности</t>
  </si>
  <si>
    <t>План работ на 2012 г.</t>
  </si>
  <si>
    <t>Цена на единицу работ,руб</t>
  </si>
  <si>
    <t>теплоузел</t>
  </si>
  <si>
    <t>дом</t>
  </si>
  <si>
    <t>кв.м</t>
  </si>
  <si>
    <t>7. Устройство ограждения контейнеров</t>
  </si>
  <si>
    <r>
      <t xml:space="preserve">4. Малярные работы </t>
    </r>
    <r>
      <rPr>
        <sz val="12"/>
        <color indexed="9"/>
        <rFont val="Times New Roman"/>
        <family val="1"/>
      </rPr>
      <t>(МАФ, контейнера 1шт.),т/уз.</t>
    </r>
  </si>
  <si>
    <t>8.Энергетическое обследование объекта</t>
  </si>
  <si>
    <t>Совет дома -Петрова Л.В., Ефремова В.Г.</t>
  </si>
  <si>
    <t>9. Изготовление и установка дверного блока на кровлю</t>
  </si>
  <si>
    <t>Начислено прочих доходов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</si>
</sst>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41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/>
      <protection/>
    </xf>
    <xf numFmtId="0" fontId="4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0" fontId="5" fillId="0" borderId="10" xfId="33" applyFont="1" applyBorder="1" applyAlignment="1">
      <alignment vertical="top" wrapText="1"/>
      <protection/>
    </xf>
    <xf numFmtId="0" fontId="5" fillId="0" borderId="10" xfId="33" applyFont="1" applyFill="1" applyBorder="1">
      <alignment/>
      <protection/>
    </xf>
    <xf numFmtId="0" fontId="5" fillId="0" borderId="10" xfId="33" applyFont="1" applyBorder="1">
      <alignment/>
      <protection/>
    </xf>
    <xf numFmtId="0" fontId="5" fillId="0" borderId="11" xfId="33" applyFont="1" applyBorder="1" applyAlignment="1">
      <alignment vertical="top" wrapText="1"/>
      <protection/>
    </xf>
    <xf numFmtId="0" fontId="5" fillId="0" borderId="11" xfId="33" applyFont="1" applyFill="1" applyBorder="1">
      <alignment/>
      <protection/>
    </xf>
    <xf numFmtId="0" fontId="5" fillId="0" borderId="11" xfId="33" applyFont="1" applyBorder="1">
      <alignment/>
      <protection/>
    </xf>
    <xf numFmtId="0" fontId="5" fillId="0" borderId="12" xfId="33" applyFont="1" applyBorder="1">
      <alignment/>
      <protection/>
    </xf>
    <xf numFmtId="0" fontId="5" fillId="0" borderId="13" xfId="33" applyFont="1" applyBorder="1" applyAlignment="1">
      <alignment vertical="top" wrapText="1"/>
      <protection/>
    </xf>
    <xf numFmtId="0" fontId="5" fillId="0" borderId="13" xfId="33" applyFont="1" applyFill="1" applyBorder="1">
      <alignment/>
      <protection/>
    </xf>
    <xf numFmtId="0" fontId="5" fillId="0" borderId="13" xfId="33" applyFont="1" applyBorder="1">
      <alignment/>
      <protection/>
    </xf>
    <xf numFmtId="0" fontId="5" fillId="0" borderId="14" xfId="33" applyFont="1" applyBorder="1" applyAlignment="1">
      <alignment vertical="top" wrapText="1"/>
      <protection/>
    </xf>
    <xf numFmtId="0" fontId="5" fillId="0" borderId="12" xfId="33" applyFont="1" applyBorder="1" applyAlignment="1">
      <alignment vertical="top" wrapText="1"/>
      <protection/>
    </xf>
    <xf numFmtId="0" fontId="5" fillId="0" borderId="12" xfId="33" applyFont="1" applyFill="1" applyBorder="1">
      <alignment/>
      <protection/>
    </xf>
    <xf numFmtId="0" fontId="5" fillId="0" borderId="15" xfId="33" applyFont="1" applyBorder="1" applyAlignment="1">
      <alignment vertical="top" wrapText="1"/>
      <protection/>
    </xf>
    <xf numFmtId="0" fontId="2" fillId="0" borderId="10" xfId="33" applyFont="1" applyBorder="1">
      <alignment/>
      <protection/>
    </xf>
    <xf numFmtId="0" fontId="5" fillId="0" borderId="0" xfId="33" applyFont="1" applyBorder="1" applyAlignment="1">
      <alignment vertical="top" wrapText="1"/>
      <protection/>
    </xf>
    <xf numFmtId="0" fontId="2" fillId="0" borderId="0" xfId="33" applyFont="1" applyBorder="1" applyAlignment="1">
      <alignment horizontal="left"/>
      <protection/>
    </xf>
    <xf numFmtId="0" fontId="5" fillId="0" borderId="16" xfId="33" applyFont="1" applyBorder="1" applyAlignment="1">
      <alignment vertical="top" wrapText="1"/>
      <protection/>
    </xf>
    <xf numFmtId="0" fontId="5" fillId="0" borderId="17" xfId="33" applyFont="1" applyBorder="1" applyAlignment="1">
      <alignment vertical="top" wrapText="1"/>
      <protection/>
    </xf>
    <xf numFmtId="0" fontId="5" fillId="0" borderId="18" xfId="33" applyFont="1" applyBorder="1" applyAlignment="1">
      <alignment vertical="top" wrapText="1"/>
      <protection/>
    </xf>
    <xf numFmtId="0" fontId="5" fillId="0" borderId="19" xfId="33" applyFont="1" applyBorder="1" applyAlignment="1">
      <alignment horizontal="left" vertical="top" wrapText="1"/>
      <protection/>
    </xf>
    <xf numFmtId="0" fontId="5" fillId="0" borderId="20" xfId="33" applyFont="1" applyBorder="1" applyAlignment="1">
      <alignment vertical="top" wrapText="1"/>
      <protection/>
    </xf>
    <xf numFmtId="0" fontId="2" fillId="0" borderId="21" xfId="33" applyFont="1" applyBorder="1" applyAlignment="1">
      <alignment vertical="top" wrapText="1"/>
      <protection/>
    </xf>
    <xf numFmtId="0" fontId="2" fillId="0" borderId="22" xfId="33" applyFont="1" applyBorder="1" applyAlignment="1">
      <alignment vertical="top" wrapText="1"/>
      <protection/>
    </xf>
    <xf numFmtId="0" fontId="2" fillId="0" borderId="23" xfId="33" applyFont="1" applyBorder="1" applyAlignment="1">
      <alignment vertical="top" wrapText="1"/>
      <protection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33" applyFont="1">
      <alignment/>
      <protection/>
    </xf>
    <xf numFmtId="0" fontId="2" fillId="0" borderId="13" xfId="33" applyFont="1" applyBorder="1" applyAlignment="1">
      <alignment horizontal="left"/>
      <protection/>
    </xf>
    <xf numFmtId="0" fontId="2" fillId="0" borderId="13" xfId="33" applyFont="1" applyBorder="1" applyAlignment="1">
      <alignment horizontal="center"/>
      <protection/>
    </xf>
    <xf numFmtId="0" fontId="2" fillId="0" borderId="0" xfId="33" applyFont="1">
      <alignment/>
      <protection/>
    </xf>
    <xf numFmtId="0" fontId="2" fillId="0" borderId="13" xfId="33" applyFont="1" applyBorder="1">
      <alignment/>
      <protection/>
    </xf>
    <xf numFmtId="0" fontId="2" fillId="0" borderId="13" xfId="33" applyFont="1" applyBorder="1" applyAlignment="1">
      <alignment vertical="distributed" wrapText="1"/>
      <protection/>
    </xf>
    <xf numFmtId="3" fontId="2" fillId="0" borderId="13" xfId="33" applyNumberFormat="1" applyFont="1" applyFill="1" applyBorder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5" fillId="0" borderId="13" xfId="33" applyFont="1" applyBorder="1" applyAlignment="1">
      <alignment horizontal="center"/>
      <protection/>
    </xf>
    <xf numFmtId="0" fontId="2" fillId="0" borderId="24" xfId="33" applyFont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33" applyFont="1" applyAlignment="1">
      <alignment horizontal="center"/>
      <protection/>
    </xf>
    <xf numFmtId="0" fontId="2" fillId="0" borderId="13" xfId="0" applyFont="1" applyBorder="1" applyAlignment="1">
      <alignment/>
    </xf>
    <xf numFmtId="0" fontId="2" fillId="0" borderId="25" xfId="33" applyFont="1" applyBorder="1" applyAlignment="1">
      <alignment horizontal="left"/>
      <protection/>
    </xf>
    <xf numFmtId="0" fontId="2" fillId="0" borderId="26" xfId="33" applyFont="1" applyBorder="1" applyAlignment="1">
      <alignment horizontal="left"/>
      <protection/>
    </xf>
    <xf numFmtId="0" fontId="5" fillId="0" borderId="27" xfId="33" applyFont="1" applyBorder="1">
      <alignment/>
      <protection/>
    </xf>
    <xf numFmtId="0" fontId="5" fillId="0" borderId="16" xfId="33" applyFont="1" applyFill="1" applyBorder="1" applyAlignment="1">
      <alignment horizontal="center" vertical="top" wrapText="1"/>
      <protection/>
    </xf>
    <xf numFmtId="0" fontId="5" fillId="0" borderId="28" xfId="33" applyFont="1" applyBorder="1">
      <alignment/>
      <protection/>
    </xf>
    <xf numFmtId="0" fontId="5" fillId="0" borderId="18" xfId="33" applyFont="1" applyFill="1" applyBorder="1" applyAlignment="1">
      <alignment horizontal="center" vertical="top" wrapText="1"/>
      <protection/>
    </xf>
    <xf numFmtId="0" fontId="5" fillId="0" borderId="29" xfId="33" applyFont="1" applyBorder="1">
      <alignment/>
      <protection/>
    </xf>
    <xf numFmtId="0" fontId="5" fillId="0" borderId="19" xfId="33" applyFont="1" applyFill="1" applyBorder="1" applyAlignment="1">
      <alignment horizontal="center" vertical="top" wrapText="1"/>
      <protection/>
    </xf>
    <xf numFmtId="0" fontId="5" fillId="0" borderId="20" xfId="33" applyFont="1" applyFill="1" applyBorder="1" applyAlignment="1">
      <alignment horizontal="center" vertical="top" wrapText="1"/>
      <protection/>
    </xf>
    <xf numFmtId="0" fontId="2" fillId="0" borderId="22" xfId="33" applyFont="1" applyBorder="1">
      <alignment/>
      <protection/>
    </xf>
    <xf numFmtId="0" fontId="2" fillId="0" borderId="30" xfId="33" applyFont="1" applyBorder="1">
      <alignment/>
      <protection/>
    </xf>
    <xf numFmtId="0" fontId="2" fillId="0" borderId="31" xfId="33" applyFont="1" applyBorder="1">
      <alignment/>
      <protection/>
    </xf>
    <xf numFmtId="0" fontId="2" fillId="0" borderId="25" xfId="33" applyFont="1" applyBorder="1">
      <alignment/>
      <protection/>
    </xf>
    <xf numFmtId="0" fontId="2" fillId="0" borderId="31" xfId="33" applyFont="1" applyBorder="1" applyAlignment="1">
      <alignment horizontal="center"/>
      <protection/>
    </xf>
    <xf numFmtId="0" fontId="2" fillId="0" borderId="10" xfId="33" applyFont="1" applyFill="1" applyBorder="1" applyAlignment="1">
      <alignment horizontal="center"/>
      <protection/>
    </xf>
    <xf numFmtId="0" fontId="2" fillId="0" borderId="27" xfId="33" applyFont="1" applyFill="1" applyBorder="1" applyAlignment="1">
      <alignment horizontal="center"/>
      <protection/>
    </xf>
    <xf numFmtId="0" fontId="2" fillId="0" borderId="10" xfId="33" applyFont="1" applyFill="1" applyBorder="1">
      <alignment/>
      <protection/>
    </xf>
    <xf numFmtId="0" fontId="2" fillId="0" borderId="27" xfId="33" applyFont="1" applyBorder="1">
      <alignment/>
      <protection/>
    </xf>
    <xf numFmtId="0" fontId="2" fillId="0" borderId="32" xfId="33" applyFont="1" applyBorder="1" applyAlignment="1">
      <alignment horizontal="center"/>
      <protection/>
    </xf>
    <xf numFmtId="0" fontId="2" fillId="0" borderId="32" xfId="33" applyFont="1" applyBorder="1">
      <alignment/>
      <protection/>
    </xf>
    <xf numFmtId="0" fontId="2" fillId="0" borderId="21" xfId="33" applyFont="1" applyFill="1" applyBorder="1" applyAlignment="1">
      <alignment horizontal="center" vertical="top" wrapText="1"/>
      <protection/>
    </xf>
    <xf numFmtId="1" fontId="5" fillId="0" borderId="17" xfId="33" applyNumberFormat="1" applyFont="1" applyBorder="1" applyAlignment="1">
      <alignment vertical="top" wrapText="1"/>
      <protection/>
    </xf>
    <xf numFmtId="166" fontId="2" fillId="0" borderId="13" xfId="59" applyNumberFormat="1" applyFont="1" applyBorder="1" applyAlignment="1">
      <alignment horizontal="center"/>
    </xf>
    <xf numFmtId="166" fontId="2" fillId="0" borderId="13" xfId="59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33" applyNumberFormat="1" applyFont="1">
      <alignment/>
      <protection/>
    </xf>
    <xf numFmtId="0" fontId="5" fillId="0" borderId="33" xfId="33" applyFont="1" applyBorder="1" applyAlignment="1">
      <alignment vertical="top" wrapText="1"/>
      <protection/>
    </xf>
    <xf numFmtId="0" fontId="5" fillId="0" borderId="34" xfId="33" applyFont="1" applyBorder="1" applyAlignment="1">
      <alignment vertical="top" wrapText="1"/>
      <protection/>
    </xf>
    <xf numFmtId="0" fontId="5" fillId="0" borderId="35" xfId="33" applyFont="1" applyBorder="1" applyAlignment="1">
      <alignment horizontal="center"/>
      <protection/>
    </xf>
    <xf numFmtId="0" fontId="5" fillId="0" borderId="35" xfId="33" applyFont="1" applyBorder="1">
      <alignment/>
      <protection/>
    </xf>
    <xf numFmtId="0" fontId="5" fillId="0" borderId="36" xfId="33" applyFont="1" applyBorder="1" applyAlignment="1">
      <alignment vertical="top" wrapText="1"/>
      <protection/>
    </xf>
    <xf numFmtId="0" fontId="5" fillId="0" borderId="37" xfId="33" applyFont="1" applyBorder="1">
      <alignment/>
      <protection/>
    </xf>
    <xf numFmtId="0" fontId="2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/>
      <protection/>
    </xf>
    <xf numFmtId="0" fontId="2" fillId="0" borderId="0" xfId="33" applyFont="1" applyBorder="1" applyAlignment="1">
      <alignment wrapText="1"/>
      <protection/>
    </xf>
    <xf numFmtId="0" fontId="5" fillId="0" borderId="13" xfId="33" applyFont="1" applyFill="1" applyBorder="1" applyAlignment="1">
      <alignment horizontal="left" vertical="center"/>
      <protection/>
    </xf>
    <xf numFmtId="0" fontId="5" fillId="0" borderId="13" xfId="33" applyFont="1" applyBorder="1" applyAlignment="1">
      <alignment horizontal="left" vertical="center"/>
      <protection/>
    </xf>
    <xf numFmtId="0" fontId="5" fillId="0" borderId="13" xfId="33" applyFont="1" applyFill="1" applyBorder="1" applyAlignment="1">
      <alignment horizontal="center" vertical="center"/>
      <protection/>
    </xf>
    <xf numFmtId="0" fontId="2" fillId="0" borderId="10" xfId="33" applyFont="1" applyBorder="1" applyAlignment="1">
      <alignment vertical="top" wrapText="1"/>
      <protection/>
    </xf>
    <xf numFmtId="0" fontId="2" fillId="0" borderId="38" xfId="33" applyFont="1" applyBorder="1" applyAlignment="1">
      <alignment horizontal="center" vertical="top" wrapText="1"/>
      <protection/>
    </xf>
    <xf numFmtId="0" fontId="2" fillId="0" borderId="39" xfId="0" applyFont="1" applyBorder="1" applyAlignment="1">
      <alignment horizontal="center" vertical="top" wrapText="1"/>
    </xf>
    <xf numFmtId="0" fontId="2" fillId="0" borderId="40" xfId="33" applyFont="1" applyBorder="1" applyAlignment="1">
      <alignment horizontal="center" vertical="top" wrapText="1"/>
      <protection/>
    </xf>
    <xf numFmtId="0" fontId="2" fillId="0" borderId="39" xfId="33" applyFont="1" applyBorder="1" applyAlignment="1">
      <alignment horizontal="center" vertical="top" wrapText="1"/>
      <protection/>
    </xf>
    <xf numFmtId="0" fontId="2" fillId="0" borderId="41" xfId="33" applyFont="1" applyBorder="1" applyAlignment="1">
      <alignment horizontal="center" vertical="top" wrapText="1"/>
      <protection/>
    </xf>
    <xf numFmtId="0" fontId="2" fillId="0" borderId="4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" fillId="0" borderId="20" xfId="33" applyFont="1" applyFill="1" applyBorder="1" applyAlignment="1">
      <alignment horizontal="center" vertical="top" wrapText="1"/>
      <protection/>
    </xf>
    <xf numFmtId="0" fontId="2" fillId="0" borderId="42" xfId="33" applyFont="1" applyBorder="1" applyAlignment="1">
      <alignment horizontal="center" wrapText="1"/>
      <protection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20" xfId="33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tabSelected="1" zoomScale="75" zoomScaleNormal="75" zoomScalePageLayoutView="0" workbookViewId="0" topLeftCell="A32">
      <selection activeCell="K48" sqref="K48:W48"/>
    </sheetView>
  </sheetViews>
  <sheetFormatPr defaultColWidth="8.7109375" defaultRowHeight="12.75"/>
  <cols>
    <col min="1" max="1" width="5.28125" style="3" customWidth="1"/>
    <col min="2" max="2" width="52.28125" style="3" customWidth="1"/>
    <col min="3" max="10" width="0" style="3" hidden="1" customWidth="1"/>
    <col min="11" max="11" width="13.8515625" style="4" customWidth="1"/>
    <col min="12" max="12" width="9.8515625" style="3" customWidth="1"/>
    <col min="13" max="13" width="11.421875" style="3" customWidth="1"/>
    <col min="14" max="14" width="10.57421875" style="3" customWidth="1"/>
    <col min="15" max="15" width="11.57421875" style="3" customWidth="1"/>
    <col min="16" max="16" width="10.8515625" style="3" customWidth="1"/>
    <col min="17" max="17" width="10.00390625" style="3" customWidth="1"/>
    <col min="18" max="18" width="10.8515625" style="3" customWidth="1"/>
    <col min="19" max="19" width="10.28125" style="3" customWidth="1"/>
    <col min="20" max="20" width="11.28125" style="3" customWidth="1"/>
    <col min="21" max="21" width="9.7109375" style="3" customWidth="1"/>
    <col min="22" max="22" width="10.140625" style="3" customWidth="1"/>
    <col min="23" max="23" width="11.28125" style="3" customWidth="1"/>
    <col min="24" max="24" width="14.00390625" style="3" customWidth="1"/>
    <col min="25" max="16384" width="8.7109375" style="3" customWidth="1"/>
  </cols>
  <sheetData>
    <row r="1" spans="2:14" ht="12.75" customHeight="1" hidden="1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2.7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"/>
      <c r="N2" s="1"/>
    </row>
    <row r="3" spans="2:14" s="32" customFormat="1" ht="18.75" customHeight="1">
      <c r="B3" s="81" t="s">
        <v>71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1"/>
      <c r="N3" s="1"/>
    </row>
    <row r="4" spans="2:14" s="32" customFormat="1" ht="12.75" customHeight="1" hidden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1"/>
      <c r="N4" s="1"/>
    </row>
    <row r="5" spans="2:14" s="32" customFormat="1" ht="12.75" customHeight="1">
      <c r="B5" s="82" t="s">
        <v>51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1"/>
      <c r="N5" s="1"/>
    </row>
    <row r="6" spans="2:14" s="32" customFormat="1" ht="12.75" customHeight="1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1"/>
      <c r="N6" s="1"/>
    </row>
    <row r="7" spans="2:21" s="32" customFormat="1" ht="15.75">
      <c r="B7" s="33" t="s">
        <v>0</v>
      </c>
      <c r="C7" s="33"/>
      <c r="D7" s="33"/>
      <c r="E7" s="33"/>
      <c r="F7" s="33"/>
      <c r="G7" s="33"/>
      <c r="H7" s="33"/>
      <c r="I7" s="33"/>
      <c r="J7" s="33"/>
      <c r="K7" s="34">
        <v>4795.85</v>
      </c>
      <c r="L7" s="85" t="s">
        <v>1</v>
      </c>
      <c r="M7" s="85"/>
      <c r="N7" s="85"/>
      <c r="O7" s="85"/>
      <c r="P7" s="85"/>
      <c r="Q7" s="85"/>
      <c r="R7" s="85"/>
      <c r="S7" s="85"/>
      <c r="T7" s="35"/>
      <c r="U7" s="35"/>
    </row>
    <row r="8" spans="2:21" s="32" customFormat="1" ht="15.75">
      <c r="B8" s="33" t="s">
        <v>2</v>
      </c>
      <c r="C8" s="33"/>
      <c r="D8" s="33"/>
      <c r="E8" s="33"/>
      <c r="F8" s="33"/>
      <c r="G8" s="33"/>
      <c r="H8" s="33"/>
      <c r="I8" s="33"/>
      <c r="J8" s="33"/>
      <c r="K8" s="34">
        <v>80</v>
      </c>
      <c r="L8" s="83" t="s">
        <v>80</v>
      </c>
      <c r="M8" s="83"/>
      <c r="N8" s="83"/>
      <c r="O8" s="83"/>
      <c r="P8" s="83"/>
      <c r="Q8" s="83"/>
      <c r="R8" s="83"/>
      <c r="S8" s="83"/>
      <c r="T8" s="35"/>
      <c r="U8" s="35"/>
    </row>
    <row r="9" spans="2:21" s="32" customFormat="1" ht="15.75">
      <c r="B9" s="33" t="s">
        <v>3</v>
      </c>
      <c r="C9" s="33"/>
      <c r="D9" s="33"/>
      <c r="E9" s="33"/>
      <c r="F9" s="33"/>
      <c r="G9" s="33"/>
      <c r="H9" s="33"/>
      <c r="I9" s="33"/>
      <c r="J9" s="33"/>
      <c r="K9" s="34">
        <v>232</v>
      </c>
      <c r="L9" s="83" t="s">
        <v>4</v>
      </c>
      <c r="M9" s="83"/>
      <c r="N9" s="83"/>
      <c r="O9" s="83"/>
      <c r="P9" s="83"/>
      <c r="Q9" s="83"/>
      <c r="R9" s="83"/>
      <c r="S9" s="83"/>
      <c r="T9" s="35"/>
      <c r="U9" s="35"/>
    </row>
    <row r="10" spans="2:21" s="32" customFormat="1" ht="15.75">
      <c r="B10" s="33" t="s">
        <v>5</v>
      </c>
      <c r="C10" s="33"/>
      <c r="D10" s="33"/>
      <c r="E10" s="33"/>
      <c r="F10" s="33"/>
      <c r="G10" s="33"/>
      <c r="H10" s="33"/>
      <c r="I10" s="33"/>
      <c r="J10" s="33"/>
      <c r="K10" s="34" t="s">
        <v>6</v>
      </c>
      <c r="L10" s="83" t="s">
        <v>7</v>
      </c>
      <c r="M10" s="83"/>
      <c r="N10" s="83"/>
      <c r="O10" s="83"/>
      <c r="P10" s="83"/>
      <c r="Q10" s="83"/>
      <c r="R10" s="83"/>
      <c r="S10" s="83"/>
      <c r="T10" s="35"/>
      <c r="U10" s="35"/>
    </row>
    <row r="11" spans="2:21" s="32" customFormat="1" ht="15.75">
      <c r="B11" s="33" t="s">
        <v>8</v>
      </c>
      <c r="C11" s="33"/>
      <c r="D11" s="33"/>
      <c r="E11" s="33"/>
      <c r="F11" s="33"/>
      <c r="G11" s="33"/>
      <c r="H11" s="33"/>
      <c r="I11" s="33"/>
      <c r="J11" s="33"/>
      <c r="K11" s="34">
        <v>1989</v>
      </c>
      <c r="L11" s="83" t="s">
        <v>9</v>
      </c>
      <c r="M11" s="83"/>
      <c r="N11" s="83"/>
      <c r="O11" s="83"/>
      <c r="P11" s="83"/>
      <c r="Q11" s="83"/>
      <c r="R11" s="83"/>
      <c r="S11" s="83"/>
      <c r="T11" s="35"/>
      <c r="U11" s="35"/>
    </row>
    <row r="12" spans="2:21" s="32" customFormat="1" ht="15.75">
      <c r="B12" s="33" t="s">
        <v>10</v>
      </c>
      <c r="C12" s="33"/>
      <c r="D12" s="33"/>
      <c r="E12" s="33"/>
      <c r="F12" s="33"/>
      <c r="G12" s="33"/>
      <c r="H12" s="33"/>
      <c r="I12" s="33"/>
      <c r="J12" s="33"/>
      <c r="K12" s="34">
        <v>10</v>
      </c>
      <c r="L12" s="83" t="s">
        <v>11</v>
      </c>
      <c r="M12" s="83"/>
      <c r="N12" s="83"/>
      <c r="O12" s="83"/>
      <c r="P12" s="83"/>
      <c r="Q12" s="83"/>
      <c r="R12" s="83"/>
      <c r="S12" s="83"/>
      <c r="T12" s="35"/>
      <c r="U12" s="35"/>
    </row>
    <row r="13" spans="2:21" s="32" customFormat="1" ht="15.75">
      <c r="B13" s="33" t="s">
        <v>12</v>
      </c>
      <c r="C13" s="33"/>
      <c r="D13" s="33"/>
      <c r="E13" s="33"/>
      <c r="F13" s="33"/>
      <c r="G13" s="33"/>
      <c r="H13" s="33"/>
      <c r="I13" s="33"/>
      <c r="J13" s="33"/>
      <c r="K13" s="34">
        <v>2</v>
      </c>
      <c r="L13" s="83" t="s">
        <v>13</v>
      </c>
      <c r="M13" s="83"/>
      <c r="N13" s="83"/>
      <c r="O13" s="83"/>
      <c r="P13" s="83"/>
      <c r="Q13" s="83"/>
      <c r="R13" s="83"/>
      <c r="S13" s="83"/>
      <c r="T13" s="35"/>
      <c r="U13" s="35"/>
    </row>
    <row r="14" spans="2:21" s="32" customFormat="1" ht="15.75">
      <c r="B14" s="33" t="s">
        <v>14</v>
      </c>
      <c r="C14" s="33"/>
      <c r="D14" s="33"/>
      <c r="E14" s="33"/>
      <c r="F14" s="33"/>
      <c r="G14" s="33"/>
      <c r="H14" s="33"/>
      <c r="I14" s="33"/>
      <c r="J14" s="33"/>
      <c r="K14" s="34">
        <v>750</v>
      </c>
      <c r="L14" s="83" t="s">
        <v>15</v>
      </c>
      <c r="M14" s="83"/>
      <c r="N14" s="83"/>
      <c r="O14" s="83"/>
      <c r="P14" s="83"/>
      <c r="Q14" s="83"/>
      <c r="R14" s="83"/>
      <c r="S14" s="83"/>
      <c r="T14" s="35"/>
      <c r="U14" s="35"/>
    </row>
    <row r="15" spans="2:21" s="32" customFormat="1" ht="15.75">
      <c r="B15" s="33" t="s">
        <v>16</v>
      </c>
      <c r="C15" s="33"/>
      <c r="D15" s="33"/>
      <c r="E15" s="33"/>
      <c r="F15" s="33"/>
      <c r="G15" s="33"/>
      <c r="H15" s="33"/>
      <c r="I15" s="33"/>
      <c r="J15" s="33"/>
      <c r="K15" s="34">
        <v>863.3</v>
      </c>
      <c r="L15" s="83" t="s">
        <v>17</v>
      </c>
      <c r="M15" s="83"/>
      <c r="N15" s="83"/>
      <c r="O15" s="83"/>
      <c r="P15" s="83"/>
      <c r="Q15" s="83"/>
      <c r="R15" s="83"/>
      <c r="S15" s="83"/>
      <c r="T15" s="35"/>
      <c r="U15" s="35"/>
    </row>
    <row r="16" spans="2:21" s="32" customFormat="1" ht="15.75">
      <c r="B16" s="33" t="s">
        <v>18</v>
      </c>
      <c r="C16" s="33"/>
      <c r="D16" s="33"/>
      <c r="E16" s="33"/>
      <c r="F16" s="33"/>
      <c r="G16" s="33"/>
      <c r="H16" s="33"/>
      <c r="I16" s="33"/>
      <c r="J16" s="33"/>
      <c r="K16" s="34">
        <v>619</v>
      </c>
      <c r="L16" s="84"/>
      <c r="M16" s="84"/>
      <c r="N16" s="84"/>
      <c r="O16" s="84"/>
      <c r="P16" s="84"/>
      <c r="Q16" s="84"/>
      <c r="R16" s="84"/>
      <c r="S16" s="84"/>
      <c r="T16" s="35"/>
      <c r="U16" s="35"/>
    </row>
    <row r="17" spans="2:21" s="32" customFormat="1" ht="15.75">
      <c r="B17" s="33" t="s">
        <v>19</v>
      </c>
      <c r="C17" s="33"/>
      <c r="D17" s="33"/>
      <c r="E17" s="33"/>
      <c r="F17" s="33"/>
      <c r="G17" s="33"/>
      <c r="H17" s="33"/>
      <c r="I17" s="33"/>
      <c r="J17" s="33"/>
      <c r="K17" s="34">
        <v>2</v>
      </c>
      <c r="L17" s="85"/>
      <c r="M17" s="85"/>
      <c r="N17" s="85"/>
      <c r="O17" s="85"/>
      <c r="P17" s="85"/>
      <c r="Q17" s="85"/>
      <c r="R17" s="85"/>
      <c r="S17" s="85"/>
      <c r="T17" s="35"/>
      <c r="U17" s="35"/>
    </row>
    <row r="18" spans="2:21" s="32" customFormat="1" ht="15.75">
      <c r="B18" s="33" t="s">
        <v>52</v>
      </c>
      <c r="C18" s="33"/>
      <c r="D18" s="33"/>
      <c r="E18" s="33"/>
      <c r="F18" s="33"/>
      <c r="G18" s="33"/>
      <c r="H18" s="33"/>
      <c r="I18" s="33"/>
      <c r="J18" s="33"/>
      <c r="K18" s="68">
        <v>179603</v>
      </c>
      <c r="L18" s="85"/>
      <c r="M18" s="85"/>
      <c r="N18" s="85"/>
      <c r="O18" s="85"/>
      <c r="P18" s="85"/>
      <c r="Q18" s="85"/>
      <c r="R18" s="85"/>
      <c r="S18" s="85"/>
      <c r="T18" s="35"/>
      <c r="U18" s="35"/>
    </row>
    <row r="19" spans="2:21" s="32" customFormat="1" ht="15.75">
      <c r="B19" s="33" t="s">
        <v>53</v>
      </c>
      <c r="C19" s="33"/>
      <c r="D19" s="33"/>
      <c r="E19" s="33"/>
      <c r="F19" s="33"/>
      <c r="G19" s="33"/>
      <c r="H19" s="33"/>
      <c r="I19" s="33"/>
      <c r="J19" s="33"/>
      <c r="K19" s="68">
        <v>177096</v>
      </c>
      <c r="L19" s="85"/>
      <c r="M19" s="85"/>
      <c r="N19" s="85"/>
      <c r="O19" s="85"/>
      <c r="P19" s="85"/>
      <c r="Q19" s="85"/>
      <c r="R19" s="85"/>
      <c r="S19" s="85"/>
      <c r="T19" s="35"/>
      <c r="U19" s="35"/>
    </row>
    <row r="20" spans="2:21" s="32" customFormat="1" ht="15.75">
      <c r="B20" s="33" t="s">
        <v>56</v>
      </c>
      <c r="C20" s="33"/>
      <c r="D20" s="33"/>
      <c r="E20" s="33"/>
      <c r="F20" s="33"/>
      <c r="G20" s="33"/>
      <c r="H20" s="33"/>
      <c r="I20" s="33"/>
      <c r="J20" s="33"/>
      <c r="K20" s="68">
        <f>K18</f>
        <v>179603</v>
      </c>
      <c r="L20" s="85"/>
      <c r="M20" s="85"/>
      <c r="N20" s="85"/>
      <c r="O20" s="85"/>
      <c r="P20" s="85"/>
      <c r="Q20" s="85"/>
      <c r="R20" s="85"/>
      <c r="S20" s="85"/>
      <c r="T20" s="35"/>
      <c r="U20" s="35"/>
    </row>
    <row r="21" spans="2:21" s="32" customFormat="1" ht="15.75">
      <c r="B21" s="33" t="s">
        <v>54</v>
      </c>
      <c r="C21" s="33"/>
      <c r="D21" s="33"/>
      <c r="E21" s="33"/>
      <c r="F21" s="33"/>
      <c r="G21" s="33"/>
      <c r="H21" s="33"/>
      <c r="I21" s="33"/>
      <c r="J21" s="33"/>
      <c r="K21" s="69">
        <v>10368</v>
      </c>
      <c r="L21" s="85"/>
      <c r="M21" s="85"/>
      <c r="N21" s="85"/>
      <c r="O21" s="85"/>
      <c r="P21" s="85"/>
      <c r="Q21" s="85"/>
      <c r="R21" s="85"/>
      <c r="S21" s="85"/>
      <c r="T21" s="35"/>
      <c r="U21" s="35"/>
    </row>
    <row r="22" spans="2:21" s="32" customFormat="1" ht="15.75">
      <c r="B22" s="36" t="s">
        <v>55</v>
      </c>
      <c r="C22" s="36"/>
      <c r="D22" s="36"/>
      <c r="E22" s="36"/>
      <c r="F22" s="36"/>
      <c r="G22" s="36"/>
      <c r="H22" s="36"/>
      <c r="I22" s="36"/>
      <c r="J22" s="36"/>
      <c r="K22" s="69">
        <v>12875</v>
      </c>
      <c r="L22" s="85"/>
      <c r="M22" s="85"/>
      <c r="N22" s="85"/>
      <c r="O22" s="85"/>
      <c r="P22" s="85"/>
      <c r="Q22" s="85"/>
      <c r="R22" s="85"/>
      <c r="S22" s="85"/>
      <c r="T22" s="35"/>
      <c r="U22" s="35"/>
    </row>
    <row r="23" spans="2:21" s="32" customFormat="1" ht="15.75">
      <c r="B23" s="37"/>
      <c r="C23" s="36"/>
      <c r="D23" s="36"/>
      <c r="E23" s="36"/>
      <c r="F23" s="36"/>
      <c r="G23" s="36"/>
      <c r="H23" s="36"/>
      <c r="I23" s="36"/>
      <c r="J23" s="36"/>
      <c r="K23" s="38"/>
      <c r="L23" s="85"/>
      <c r="M23" s="85"/>
      <c r="N23" s="85"/>
      <c r="O23" s="85"/>
      <c r="P23" s="85"/>
      <c r="Q23" s="85"/>
      <c r="R23" s="85"/>
      <c r="S23" s="85"/>
      <c r="T23" s="35"/>
      <c r="U23" s="35"/>
    </row>
    <row r="24" spans="11:24" s="32" customFormat="1" ht="23.25" customHeight="1" thickBot="1">
      <c r="K24" s="39"/>
      <c r="Q24" s="2"/>
      <c r="R24" s="2"/>
      <c r="T24" s="2"/>
      <c r="U24" s="2"/>
      <c r="V24" s="2"/>
      <c r="W24" s="2"/>
      <c r="X24" s="2"/>
    </row>
    <row r="25" spans="2:32" s="35" customFormat="1" ht="15.75">
      <c r="B25" s="57"/>
      <c r="C25" s="58"/>
      <c r="D25" s="58"/>
      <c r="E25" s="58"/>
      <c r="F25" s="58"/>
      <c r="G25" s="58"/>
      <c r="H25" s="58"/>
      <c r="I25" s="58"/>
      <c r="J25" s="58"/>
      <c r="K25" s="95" t="s">
        <v>72</v>
      </c>
      <c r="L25" s="96"/>
      <c r="M25" s="96"/>
      <c r="N25" s="97"/>
      <c r="O25" s="59"/>
      <c r="P25" s="58"/>
      <c r="Q25" s="46" t="s">
        <v>45</v>
      </c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7"/>
      <c r="AC25" s="21"/>
      <c r="AD25" s="21"/>
      <c r="AE25" s="21"/>
      <c r="AF25" s="21"/>
    </row>
    <row r="26" spans="2:28" s="35" customFormat="1" ht="15.75">
      <c r="B26" s="98" t="s">
        <v>20</v>
      </c>
      <c r="C26" s="86" t="s">
        <v>21</v>
      </c>
      <c r="D26" s="86" t="s">
        <v>22</v>
      </c>
      <c r="E26" s="86" t="s">
        <v>23</v>
      </c>
      <c r="F26" s="86" t="s">
        <v>24</v>
      </c>
      <c r="G26" s="86" t="s">
        <v>25</v>
      </c>
      <c r="H26" s="86" t="s">
        <v>26</v>
      </c>
      <c r="I26" s="86" t="s">
        <v>27</v>
      </c>
      <c r="J26" s="86" t="s">
        <v>28</v>
      </c>
      <c r="K26" s="87" t="s">
        <v>68</v>
      </c>
      <c r="L26" s="89" t="s">
        <v>69</v>
      </c>
      <c r="M26" s="89" t="s">
        <v>73</v>
      </c>
      <c r="N26" s="91" t="s">
        <v>70</v>
      </c>
      <c r="O26" s="94" t="s">
        <v>29</v>
      </c>
      <c r="P26" s="60" t="s">
        <v>30</v>
      </c>
      <c r="Q26" s="60" t="s">
        <v>31</v>
      </c>
      <c r="R26" s="60" t="s">
        <v>32</v>
      </c>
      <c r="S26" s="60" t="s">
        <v>33</v>
      </c>
      <c r="T26" s="60" t="s">
        <v>34</v>
      </c>
      <c r="U26" s="60" t="s">
        <v>35</v>
      </c>
      <c r="V26" s="60" t="s">
        <v>36</v>
      </c>
      <c r="W26" s="60" t="s">
        <v>37</v>
      </c>
      <c r="X26" s="60" t="s">
        <v>38</v>
      </c>
      <c r="Y26" s="60" t="s">
        <v>39</v>
      </c>
      <c r="Z26" s="60" t="s">
        <v>40</v>
      </c>
      <c r="AA26" s="60" t="s">
        <v>41</v>
      </c>
      <c r="AB26" s="61" t="s">
        <v>42</v>
      </c>
    </row>
    <row r="27" spans="2:28" s="35" customFormat="1" ht="39.75" customHeight="1">
      <c r="B27" s="98"/>
      <c r="C27" s="86"/>
      <c r="D27" s="86"/>
      <c r="E27" s="86"/>
      <c r="F27" s="86"/>
      <c r="G27" s="86"/>
      <c r="H27" s="86"/>
      <c r="I27" s="86"/>
      <c r="J27" s="86"/>
      <c r="K27" s="88"/>
      <c r="L27" s="90"/>
      <c r="M27" s="90"/>
      <c r="N27" s="92"/>
      <c r="O27" s="94"/>
      <c r="P27" s="62"/>
      <c r="Q27" s="62"/>
      <c r="R27" s="62"/>
      <c r="S27" s="19"/>
      <c r="T27" s="19"/>
      <c r="U27" s="19"/>
      <c r="V27" s="19"/>
      <c r="W27" s="19"/>
      <c r="X27" s="19"/>
      <c r="Y27" s="19"/>
      <c r="Z27" s="19"/>
      <c r="AA27" s="19"/>
      <c r="AB27" s="63"/>
    </row>
    <row r="28" spans="2:28" s="32" customFormat="1" ht="15.75">
      <c r="B28" s="22" t="s">
        <v>46</v>
      </c>
      <c r="C28" s="8"/>
      <c r="D28" s="8"/>
      <c r="E28" s="8"/>
      <c r="F28" s="8"/>
      <c r="G28" s="8"/>
      <c r="H28" s="8"/>
      <c r="I28" s="8"/>
      <c r="J28" s="8"/>
      <c r="K28" s="12" t="s">
        <v>76</v>
      </c>
      <c r="L28" s="12">
        <v>28</v>
      </c>
      <c r="M28" s="12">
        <v>678.6</v>
      </c>
      <c r="N28" s="67">
        <f>L28*M28</f>
        <v>19000.8</v>
      </c>
      <c r="O28" s="49" t="s">
        <v>43</v>
      </c>
      <c r="P28" s="9"/>
      <c r="Q28" s="9"/>
      <c r="R28" s="9"/>
      <c r="S28" s="10"/>
      <c r="T28" s="10"/>
      <c r="U28" s="10"/>
      <c r="V28" s="10"/>
      <c r="W28" s="10"/>
      <c r="X28" s="10"/>
      <c r="Y28" s="10"/>
      <c r="Z28" s="10"/>
      <c r="AA28" s="10"/>
      <c r="AB28" s="50">
        <f aca="true" t="shared" si="0" ref="AB28:AB34">SUM(P28:AA28)</f>
        <v>0</v>
      </c>
    </row>
    <row r="29" spans="2:28" s="32" customFormat="1" ht="15.75">
      <c r="B29" s="24" t="s">
        <v>47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3"/>
      <c r="O29" s="51" t="s">
        <v>43</v>
      </c>
      <c r="P29" s="13">
        <v>1224.85</v>
      </c>
      <c r="Q29" s="13">
        <v>8276.6</v>
      </c>
      <c r="R29" s="13"/>
      <c r="S29" s="14">
        <v>2222.76</v>
      </c>
      <c r="T29" s="14"/>
      <c r="U29" s="14">
        <v>1005.36</v>
      </c>
      <c r="V29" s="14"/>
      <c r="W29" s="14"/>
      <c r="X29" s="14">
        <v>637.29</v>
      </c>
      <c r="Y29" s="14">
        <v>715</v>
      </c>
      <c r="Z29" s="14"/>
      <c r="AA29" s="14"/>
      <c r="AB29" s="52">
        <f t="shared" si="0"/>
        <v>14081.86</v>
      </c>
    </row>
    <row r="30" spans="2:28" s="32" customFormat="1" ht="15.75">
      <c r="B30" s="25" t="s">
        <v>48</v>
      </c>
      <c r="C30" s="15"/>
      <c r="D30" s="16"/>
      <c r="E30" s="16"/>
      <c r="F30" s="16"/>
      <c r="G30" s="16"/>
      <c r="H30" s="16"/>
      <c r="I30" s="16"/>
      <c r="J30" s="16"/>
      <c r="K30" s="12"/>
      <c r="L30" s="12"/>
      <c r="M30" s="12"/>
      <c r="N30" s="23"/>
      <c r="O30" s="53" t="s">
        <v>43</v>
      </c>
      <c r="P30" s="17"/>
      <c r="Q30" s="17"/>
      <c r="R30" s="17"/>
      <c r="S30" s="11"/>
      <c r="T30" s="11"/>
      <c r="U30" s="11"/>
      <c r="V30" s="11"/>
      <c r="W30" s="11"/>
      <c r="X30" s="11"/>
      <c r="Y30" s="11"/>
      <c r="Z30" s="11"/>
      <c r="AA30" s="11"/>
      <c r="AB30" s="50">
        <f t="shared" si="0"/>
        <v>0</v>
      </c>
    </row>
    <row r="31" spans="2:28" s="32" customFormat="1" ht="19.5" customHeight="1">
      <c r="B31" s="26" t="s">
        <v>78</v>
      </c>
      <c r="C31" s="18"/>
      <c r="D31" s="5"/>
      <c r="E31" s="5"/>
      <c r="F31" s="5"/>
      <c r="G31" s="5"/>
      <c r="H31" s="5"/>
      <c r="I31" s="5"/>
      <c r="J31" s="5"/>
      <c r="K31" s="12" t="s">
        <v>75</v>
      </c>
      <c r="L31" s="12">
        <v>1</v>
      </c>
      <c r="M31" s="12">
        <f>1493+250</f>
        <v>1743</v>
      </c>
      <c r="N31" s="23">
        <v>1743</v>
      </c>
      <c r="O31" s="54" t="s">
        <v>43</v>
      </c>
      <c r="P31" s="6"/>
      <c r="Q31" s="6"/>
      <c r="R31" s="6"/>
      <c r="S31" s="7">
        <v>536.88</v>
      </c>
      <c r="T31" s="7">
        <v>2017.41</v>
      </c>
      <c r="U31" s="7">
        <v>4449.72</v>
      </c>
      <c r="V31" s="7"/>
      <c r="W31" s="7"/>
      <c r="X31" s="7"/>
      <c r="Y31" s="7"/>
      <c r="Z31" s="7"/>
      <c r="AA31" s="7"/>
      <c r="AB31" s="48">
        <f t="shared" si="0"/>
        <v>7004.01</v>
      </c>
    </row>
    <row r="32" spans="2:28" s="32" customFormat="1" ht="15.75">
      <c r="B32" s="26" t="s">
        <v>49</v>
      </c>
      <c r="C32" s="18"/>
      <c r="D32" s="5"/>
      <c r="E32" s="5"/>
      <c r="F32" s="5"/>
      <c r="G32" s="5"/>
      <c r="H32" s="5"/>
      <c r="I32" s="5"/>
      <c r="J32" s="5"/>
      <c r="K32" s="12" t="s">
        <v>74</v>
      </c>
      <c r="L32" s="12">
        <v>2</v>
      </c>
      <c r="M32" s="12">
        <v>7310</v>
      </c>
      <c r="N32" s="23">
        <f>L32*M32</f>
        <v>14620</v>
      </c>
      <c r="O32" s="54" t="s">
        <v>43</v>
      </c>
      <c r="P32" s="6"/>
      <c r="Q32" s="6"/>
      <c r="R32" s="6"/>
      <c r="S32" s="7"/>
      <c r="T32" s="7"/>
      <c r="U32" s="7"/>
      <c r="V32" s="7"/>
      <c r="W32" s="7"/>
      <c r="X32" s="7"/>
      <c r="Y32" s="7"/>
      <c r="Z32" s="7"/>
      <c r="AA32" s="7"/>
      <c r="AB32" s="48">
        <f t="shared" si="0"/>
        <v>0</v>
      </c>
    </row>
    <row r="33" spans="2:28" s="32" customFormat="1" ht="15.75">
      <c r="B33" s="26" t="s">
        <v>50</v>
      </c>
      <c r="C33" s="18"/>
      <c r="D33" s="5"/>
      <c r="E33" s="5"/>
      <c r="F33" s="5"/>
      <c r="G33" s="5"/>
      <c r="H33" s="5"/>
      <c r="I33" s="5"/>
      <c r="J33" s="5"/>
      <c r="K33" s="12"/>
      <c r="L33" s="12"/>
      <c r="M33" s="12"/>
      <c r="N33" s="23"/>
      <c r="O33" s="54" t="s">
        <v>43</v>
      </c>
      <c r="P33" s="6"/>
      <c r="Q33" s="6"/>
      <c r="R33" s="6"/>
      <c r="S33" s="7"/>
      <c r="T33" s="7"/>
      <c r="U33" s="7"/>
      <c r="V33" s="7"/>
      <c r="W33" s="7"/>
      <c r="X33" s="7">
        <v>1560</v>
      </c>
      <c r="Y33" s="7">
        <v>6240</v>
      </c>
      <c r="Z33" s="7"/>
      <c r="AA33" s="7"/>
      <c r="AB33" s="48">
        <f t="shared" si="0"/>
        <v>7800</v>
      </c>
    </row>
    <row r="34" spans="2:28" s="32" customFormat="1" ht="15.75">
      <c r="B34" s="26" t="s">
        <v>77</v>
      </c>
      <c r="C34" s="18"/>
      <c r="D34" s="5"/>
      <c r="E34" s="5"/>
      <c r="F34" s="5"/>
      <c r="G34" s="5"/>
      <c r="H34" s="5"/>
      <c r="I34" s="5"/>
      <c r="J34" s="5"/>
      <c r="K34" s="12"/>
      <c r="L34" s="12"/>
      <c r="M34" s="12"/>
      <c r="N34" s="23"/>
      <c r="O34" s="54" t="s">
        <v>43</v>
      </c>
      <c r="P34" s="6"/>
      <c r="Q34" s="6"/>
      <c r="R34" s="6"/>
      <c r="S34" s="7"/>
      <c r="T34" s="7"/>
      <c r="U34" s="7">
        <v>20432.74</v>
      </c>
      <c r="V34" s="7"/>
      <c r="W34" s="7"/>
      <c r="X34" s="7"/>
      <c r="Y34" s="7"/>
      <c r="Z34" s="7"/>
      <c r="AA34" s="7"/>
      <c r="AB34" s="48">
        <f t="shared" si="0"/>
        <v>20432.74</v>
      </c>
    </row>
    <row r="35" spans="2:28" s="32" customFormat="1" ht="15.75">
      <c r="B35" s="26" t="s">
        <v>79</v>
      </c>
      <c r="C35" s="18"/>
      <c r="D35" s="5"/>
      <c r="E35" s="5"/>
      <c r="F35" s="5"/>
      <c r="G35" s="5"/>
      <c r="H35" s="5"/>
      <c r="I35" s="5"/>
      <c r="J35" s="5"/>
      <c r="K35" s="40"/>
      <c r="L35" s="14"/>
      <c r="M35" s="14"/>
      <c r="N35" s="23"/>
      <c r="O35" s="54" t="s">
        <v>43</v>
      </c>
      <c r="P35" s="6"/>
      <c r="Q35" s="6"/>
      <c r="R35" s="6"/>
      <c r="S35" s="7"/>
      <c r="T35" s="7"/>
      <c r="U35" s="7"/>
      <c r="V35" s="7"/>
      <c r="W35" s="7">
        <v>20000</v>
      </c>
      <c r="X35" s="7"/>
      <c r="Y35" s="7"/>
      <c r="Z35" s="7"/>
      <c r="AA35" s="7"/>
      <c r="AB35" s="48">
        <f>SUM(P35:AA35)</f>
        <v>20000</v>
      </c>
    </row>
    <row r="36" spans="2:28" s="32" customFormat="1" ht="31.5">
      <c r="B36" s="22" t="s">
        <v>81</v>
      </c>
      <c r="C36" s="73"/>
      <c r="D36" s="8"/>
      <c r="E36" s="8"/>
      <c r="F36" s="8"/>
      <c r="G36" s="8"/>
      <c r="H36" s="8"/>
      <c r="I36" s="8"/>
      <c r="J36" s="74"/>
      <c r="K36" s="75"/>
      <c r="L36" s="76"/>
      <c r="M36" s="76"/>
      <c r="N36" s="77"/>
      <c r="O36" s="49" t="s">
        <v>43</v>
      </c>
      <c r="P36" s="9"/>
      <c r="Q36" s="9"/>
      <c r="R36" s="9"/>
      <c r="S36" s="10"/>
      <c r="T36" s="10"/>
      <c r="U36" s="10"/>
      <c r="V36" s="10"/>
      <c r="W36" s="10"/>
      <c r="X36" s="10"/>
      <c r="Y36" s="10"/>
      <c r="Z36" s="10">
        <v>5979.57</v>
      </c>
      <c r="AA36" s="10"/>
      <c r="AB36" s="78">
        <f>SUM(Z36:AA36)</f>
        <v>5979.57</v>
      </c>
    </row>
    <row r="37" spans="2:28" s="35" customFormat="1" ht="16.5" thickBot="1">
      <c r="B37" s="27" t="s">
        <v>44</v>
      </c>
      <c r="C37" s="28"/>
      <c r="D37" s="28"/>
      <c r="E37" s="28"/>
      <c r="F37" s="28"/>
      <c r="G37" s="28"/>
      <c r="H37" s="28"/>
      <c r="I37" s="28"/>
      <c r="J37" s="29"/>
      <c r="K37" s="64"/>
      <c r="L37" s="65"/>
      <c r="M37" s="65"/>
      <c r="N37" s="41">
        <f>SUM(N28:N35)</f>
        <v>35363.8</v>
      </c>
      <c r="O37" s="66" t="s">
        <v>43</v>
      </c>
      <c r="P37" s="55">
        <f aca="true" t="shared" si="1" ref="P37:Y37">SUM(P28:P34)</f>
        <v>1224.85</v>
      </c>
      <c r="Q37" s="55">
        <f t="shared" si="1"/>
        <v>8276.6</v>
      </c>
      <c r="R37" s="55">
        <f t="shared" si="1"/>
        <v>0</v>
      </c>
      <c r="S37" s="55">
        <f t="shared" si="1"/>
        <v>2759.6400000000003</v>
      </c>
      <c r="T37" s="55">
        <f t="shared" si="1"/>
        <v>2017.41</v>
      </c>
      <c r="U37" s="55">
        <f t="shared" si="1"/>
        <v>25887.82</v>
      </c>
      <c r="V37" s="55">
        <f t="shared" si="1"/>
        <v>0</v>
      </c>
      <c r="W37" s="55">
        <f>SUM(W28:W35)</f>
        <v>20000</v>
      </c>
      <c r="X37" s="55">
        <f t="shared" si="1"/>
        <v>2197.29</v>
      </c>
      <c r="Y37" s="55">
        <f t="shared" si="1"/>
        <v>6955</v>
      </c>
      <c r="Z37" s="55">
        <f>SUM(Z28:Z36)</f>
        <v>5979.57</v>
      </c>
      <c r="AA37" s="55">
        <f>SUM(AA28:AA34)</f>
        <v>0</v>
      </c>
      <c r="AB37" s="56">
        <f>SUM(P37:AA37)</f>
        <v>75298.18</v>
      </c>
    </row>
    <row r="38" spans="11:15" s="32" customFormat="1" ht="15.75">
      <c r="K38" s="20"/>
      <c r="L38" s="20"/>
      <c r="M38" s="20"/>
      <c r="N38" s="20"/>
      <c r="O38" s="39"/>
    </row>
    <row r="39" spans="1:11" s="35" customFormat="1" ht="15.75">
      <c r="A39" s="42"/>
      <c r="B39" s="43" t="s">
        <v>57</v>
      </c>
      <c r="C39" s="43"/>
      <c r="D39" s="43"/>
      <c r="E39" s="43"/>
      <c r="F39" s="43"/>
      <c r="G39" s="43"/>
      <c r="H39" s="43"/>
      <c r="I39" s="43"/>
      <c r="J39" s="43"/>
      <c r="K39" s="44"/>
    </row>
    <row r="40" spans="1:11" s="35" customFormat="1" ht="15.75">
      <c r="A40" s="42"/>
      <c r="B40" s="43" t="s">
        <v>58</v>
      </c>
      <c r="C40" s="43"/>
      <c r="D40" s="43"/>
      <c r="E40" s="43"/>
      <c r="F40" s="43"/>
      <c r="G40" s="43"/>
      <c r="H40" s="43"/>
      <c r="I40" s="43"/>
      <c r="J40" s="43"/>
      <c r="K40" s="44"/>
    </row>
    <row r="41" spans="1:11" s="32" customFormat="1" ht="15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9"/>
    </row>
    <row r="42" spans="1:23" s="32" customFormat="1" ht="15.75">
      <c r="A42" s="30">
        <v>1</v>
      </c>
      <c r="B42" s="93" t="s">
        <v>59</v>
      </c>
      <c r="C42" s="93"/>
      <c r="D42" s="93"/>
      <c r="E42" s="93"/>
      <c r="F42" s="93"/>
      <c r="G42" s="31">
        <v>-177096</v>
      </c>
      <c r="H42" s="30"/>
      <c r="I42" s="30"/>
      <c r="J42" s="30"/>
      <c r="K42" s="31">
        <v>-177096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1:23" s="32" customFormat="1" ht="15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1:23" s="35" customFormat="1" ht="15.75">
      <c r="A44" s="42"/>
      <c r="B44" s="42"/>
      <c r="C44" s="42"/>
      <c r="D44" s="42"/>
      <c r="E44" s="42"/>
      <c r="F44" s="42"/>
      <c r="K44" s="45" t="s">
        <v>30</v>
      </c>
      <c r="L44" s="45" t="s">
        <v>31</v>
      </c>
      <c r="M44" s="45" t="s">
        <v>32</v>
      </c>
      <c r="N44" s="45" t="s">
        <v>33</v>
      </c>
      <c r="O44" s="45" t="s">
        <v>34</v>
      </c>
      <c r="P44" s="45" t="s">
        <v>35</v>
      </c>
      <c r="Q44" s="45" t="s">
        <v>66</v>
      </c>
      <c r="R44" s="45" t="s">
        <v>37</v>
      </c>
      <c r="S44" s="45" t="s">
        <v>38</v>
      </c>
      <c r="T44" s="45" t="s">
        <v>39</v>
      </c>
      <c r="U44" s="45" t="s">
        <v>40</v>
      </c>
      <c r="V44" s="45" t="s">
        <v>41</v>
      </c>
      <c r="W44" s="45" t="s">
        <v>67</v>
      </c>
    </row>
    <row r="45" spans="1:23" s="32" customFormat="1" ht="15.75">
      <c r="A45" s="30"/>
      <c r="B45" s="30"/>
      <c r="C45" s="30"/>
      <c r="D45" s="30"/>
      <c r="E45" s="30"/>
      <c r="F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1:23" s="32" customFormat="1" ht="15.75">
      <c r="A46" s="30">
        <v>2</v>
      </c>
      <c r="B46" s="93" t="s">
        <v>60</v>
      </c>
      <c r="C46" s="93"/>
      <c r="D46" s="93"/>
      <c r="E46" s="93"/>
      <c r="F46" s="93"/>
      <c r="K46" s="31">
        <v>14966.9</v>
      </c>
      <c r="L46" s="31">
        <f aca="true" t="shared" si="2" ref="L46:V46">K46</f>
        <v>14966.9</v>
      </c>
      <c r="M46" s="31">
        <f t="shared" si="2"/>
        <v>14966.9</v>
      </c>
      <c r="N46" s="31">
        <f t="shared" si="2"/>
        <v>14966.9</v>
      </c>
      <c r="O46" s="31">
        <f t="shared" si="2"/>
        <v>14966.9</v>
      </c>
      <c r="P46" s="31">
        <f t="shared" si="2"/>
        <v>14966.9</v>
      </c>
      <c r="Q46" s="31">
        <f t="shared" si="2"/>
        <v>14966.9</v>
      </c>
      <c r="R46" s="31">
        <f t="shared" si="2"/>
        <v>14966.9</v>
      </c>
      <c r="S46" s="31">
        <f t="shared" si="2"/>
        <v>14966.9</v>
      </c>
      <c r="T46" s="31">
        <f t="shared" si="2"/>
        <v>14966.9</v>
      </c>
      <c r="U46" s="31">
        <f t="shared" si="2"/>
        <v>14966.9</v>
      </c>
      <c r="V46" s="31">
        <f t="shared" si="2"/>
        <v>14966.9</v>
      </c>
      <c r="W46" s="70">
        <f>SUM(K46:V46)</f>
        <v>179602.79999999996</v>
      </c>
    </row>
    <row r="47" spans="1:23" s="32" customFormat="1" ht="15.75">
      <c r="A47" s="30"/>
      <c r="B47" s="30"/>
      <c r="C47" s="30"/>
      <c r="D47" s="30"/>
      <c r="E47" s="30"/>
      <c r="F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71"/>
    </row>
    <row r="48" spans="1:23" s="32" customFormat="1" ht="15.75">
      <c r="A48" s="30">
        <v>3</v>
      </c>
      <c r="B48" s="30" t="s">
        <v>82</v>
      </c>
      <c r="C48" s="30"/>
      <c r="D48" s="30"/>
      <c r="E48" s="30"/>
      <c r="F48" s="30"/>
      <c r="K48" s="31">
        <f>K52</f>
        <v>864</v>
      </c>
      <c r="L48" s="31">
        <f aca="true" t="shared" si="3" ref="L48:V48">L52</f>
        <v>864</v>
      </c>
      <c r="M48" s="31">
        <f t="shared" si="3"/>
        <v>1014</v>
      </c>
      <c r="N48" s="31">
        <f t="shared" si="3"/>
        <v>1014</v>
      </c>
      <c r="O48" s="31">
        <f t="shared" si="3"/>
        <v>1014</v>
      </c>
      <c r="P48" s="31">
        <f t="shared" si="3"/>
        <v>1014</v>
      </c>
      <c r="Q48" s="31">
        <f t="shared" si="3"/>
        <v>1014</v>
      </c>
      <c r="R48" s="31">
        <f t="shared" si="3"/>
        <v>1014</v>
      </c>
      <c r="S48" s="31">
        <f t="shared" si="3"/>
        <v>1014</v>
      </c>
      <c r="T48" s="31">
        <f t="shared" si="3"/>
        <v>1014</v>
      </c>
      <c r="U48" s="31">
        <f t="shared" si="3"/>
        <v>1014</v>
      </c>
      <c r="V48" s="31">
        <f t="shared" si="3"/>
        <v>1014</v>
      </c>
      <c r="W48" s="70">
        <f>SUM(K48:V48)</f>
        <v>11868</v>
      </c>
    </row>
    <row r="49" spans="1:23" s="32" customFormat="1" ht="15.75">
      <c r="A49" s="30"/>
      <c r="B49" s="30"/>
      <c r="C49" s="30"/>
      <c r="D49" s="30"/>
      <c r="E49" s="30"/>
      <c r="F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71"/>
    </row>
    <row r="50" spans="1:23" s="32" customFormat="1" ht="15.75">
      <c r="A50" s="30">
        <v>4</v>
      </c>
      <c r="B50" s="93" t="s">
        <v>61</v>
      </c>
      <c r="C50" s="93"/>
      <c r="D50" s="93"/>
      <c r="E50" s="93"/>
      <c r="F50" s="93"/>
      <c r="K50" s="31">
        <f>K46</f>
        <v>14966.9</v>
      </c>
      <c r="L50" s="31">
        <f aca="true" t="shared" si="4" ref="L50:Q50">L46</f>
        <v>14966.9</v>
      </c>
      <c r="M50" s="31">
        <f t="shared" si="4"/>
        <v>14966.9</v>
      </c>
      <c r="N50" s="31">
        <f t="shared" si="4"/>
        <v>14966.9</v>
      </c>
      <c r="O50" s="31">
        <f t="shared" si="4"/>
        <v>14966.9</v>
      </c>
      <c r="P50" s="31">
        <f t="shared" si="4"/>
        <v>14966.9</v>
      </c>
      <c r="Q50" s="31">
        <f t="shared" si="4"/>
        <v>14966.9</v>
      </c>
      <c r="R50" s="31">
        <f>R46</f>
        <v>14966.9</v>
      </c>
      <c r="S50" s="31">
        <f>S46</f>
        <v>14966.9</v>
      </c>
      <c r="T50" s="31">
        <f>T46</f>
        <v>14966.9</v>
      </c>
      <c r="U50" s="31">
        <f>U46</f>
        <v>14966.9</v>
      </c>
      <c r="V50" s="31">
        <f>V46</f>
        <v>14966.9</v>
      </c>
      <c r="W50" s="70">
        <f>SUM(K50:V50)</f>
        <v>179602.79999999996</v>
      </c>
    </row>
    <row r="51" spans="1:23" s="32" customFormat="1" ht="15.75">
      <c r="A51" s="30"/>
      <c r="B51" s="30"/>
      <c r="C51" s="30"/>
      <c r="D51" s="30"/>
      <c r="E51" s="30"/>
      <c r="F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71"/>
    </row>
    <row r="52" spans="1:23" s="32" customFormat="1" ht="15.75">
      <c r="A52" s="30">
        <v>5</v>
      </c>
      <c r="B52" s="93" t="s">
        <v>62</v>
      </c>
      <c r="C52" s="93"/>
      <c r="D52" s="93"/>
      <c r="E52" s="93"/>
      <c r="F52" s="93"/>
      <c r="K52" s="31">
        <v>864</v>
      </c>
      <c r="L52" s="31">
        <f>K52</f>
        <v>864</v>
      </c>
      <c r="M52" s="31">
        <v>1014</v>
      </c>
      <c r="N52" s="31">
        <v>1014</v>
      </c>
      <c r="O52" s="31">
        <v>1014</v>
      </c>
      <c r="P52" s="31">
        <v>1014</v>
      </c>
      <c r="Q52" s="31">
        <v>1014</v>
      </c>
      <c r="R52" s="31">
        <v>1014</v>
      </c>
      <c r="S52" s="31">
        <v>1014</v>
      </c>
      <c r="T52" s="31">
        <v>1014</v>
      </c>
      <c r="U52" s="31">
        <v>1014</v>
      </c>
      <c r="V52" s="31">
        <v>1014</v>
      </c>
      <c r="W52" s="70">
        <f>SUM(K52:V52)</f>
        <v>11868</v>
      </c>
    </row>
    <row r="53" spans="1:23" s="32" customFormat="1" ht="15.75">
      <c r="A53" s="30"/>
      <c r="B53" s="30"/>
      <c r="C53" s="30"/>
      <c r="D53" s="30"/>
      <c r="E53" s="30"/>
      <c r="F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71"/>
    </row>
    <row r="54" spans="1:23" s="32" customFormat="1" ht="15.75">
      <c r="A54" s="30">
        <v>6</v>
      </c>
      <c r="B54" s="93" t="s">
        <v>63</v>
      </c>
      <c r="C54" s="93"/>
      <c r="D54" s="93"/>
      <c r="E54" s="93"/>
      <c r="F54" s="93"/>
      <c r="K54" s="31">
        <f aca="true" t="shared" si="5" ref="K54:Q54">K50+K52</f>
        <v>15830.9</v>
      </c>
      <c r="L54" s="31">
        <f t="shared" si="5"/>
        <v>15830.9</v>
      </c>
      <c r="M54" s="31">
        <f t="shared" si="5"/>
        <v>15980.9</v>
      </c>
      <c r="N54" s="31">
        <f t="shared" si="5"/>
        <v>15980.9</v>
      </c>
      <c r="O54" s="31">
        <f t="shared" si="5"/>
        <v>15980.9</v>
      </c>
      <c r="P54" s="31">
        <f t="shared" si="5"/>
        <v>15980.9</v>
      </c>
      <c r="Q54" s="31">
        <f t="shared" si="5"/>
        <v>15980.9</v>
      </c>
      <c r="R54" s="31">
        <f>R50+R52</f>
        <v>15980.9</v>
      </c>
      <c r="S54" s="31">
        <f>S50+S52</f>
        <v>15980.9</v>
      </c>
      <c r="T54" s="31">
        <f>T50+T52</f>
        <v>15980.9</v>
      </c>
      <c r="U54" s="31">
        <f>U50+U52</f>
        <v>15980.9</v>
      </c>
      <c r="V54" s="31">
        <f>V50+V52</f>
        <v>15980.9</v>
      </c>
      <c r="W54" s="70">
        <f>SUM(K54:V54)</f>
        <v>191470.79999999996</v>
      </c>
    </row>
    <row r="55" spans="1:23" s="32" customFormat="1" ht="15.75">
      <c r="A55" s="30"/>
      <c r="B55" s="30"/>
      <c r="C55" s="30"/>
      <c r="D55" s="30"/>
      <c r="E55" s="30"/>
      <c r="F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71"/>
    </row>
    <row r="56" spans="1:23" s="32" customFormat="1" ht="15.75">
      <c r="A56" s="30">
        <v>7</v>
      </c>
      <c r="B56" s="93" t="s">
        <v>64</v>
      </c>
      <c r="C56" s="93"/>
      <c r="D56" s="93"/>
      <c r="E56" s="93"/>
      <c r="F56" s="93"/>
      <c r="K56" s="31">
        <f aca="true" t="shared" si="6" ref="K56:R56">P37</f>
        <v>1224.85</v>
      </c>
      <c r="L56" s="31">
        <f t="shared" si="6"/>
        <v>8276.6</v>
      </c>
      <c r="M56" s="31">
        <f t="shared" si="6"/>
        <v>0</v>
      </c>
      <c r="N56" s="31">
        <f t="shared" si="6"/>
        <v>2759.6400000000003</v>
      </c>
      <c r="O56" s="31">
        <f t="shared" si="6"/>
        <v>2017.41</v>
      </c>
      <c r="P56" s="31">
        <f t="shared" si="6"/>
        <v>25887.82</v>
      </c>
      <c r="Q56" s="31">
        <f t="shared" si="6"/>
        <v>0</v>
      </c>
      <c r="R56" s="31">
        <f t="shared" si="6"/>
        <v>20000</v>
      </c>
      <c r="S56" s="31">
        <f>X37</f>
        <v>2197.29</v>
      </c>
      <c r="T56" s="31">
        <f>Y37</f>
        <v>6955</v>
      </c>
      <c r="U56" s="31">
        <f>Z37</f>
        <v>5979.57</v>
      </c>
      <c r="V56" s="31">
        <f>AA37</f>
        <v>0</v>
      </c>
      <c r="W56" s="70">
        <f>SUM(K56:V56)</f>
        <v>75298.18</v>
      </c>
    </row>
    <row r="57" spans="1:23" s="32" customFormat="1" ht="15.75">
      <c r="A57" s="30"/>
      <c r="B57" s="30"/>
      <c r="C57" s="30"/>
      <c r="D57" s="30"/>
      <c r="E57" s="30"/>
      <c r="F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71"/>
    </row>
    <row r="58" spans="1:23" s="32" customFormat="1" ht="15.75">
      <c r="A58" s="30">
        <v>8</v>
      </c>
      <c r="B58" s="93" t="s">
        <v>65</v>
      </c>
      <c r="C58" s="93"/>
      <c r="D58" s="93"/>
      <c r="E58" s="93"/>
      <c r="F58" s="93"/>
      <c r="K58" s="31">
        <f>K42+K54-K56</f>
        <v>-162489.95</v>
      </c>
      <c r="L58" s="31">
        <f aca="true" t="shared" si="7" ref="L58:V58">K58+L54-L56</f>
        <v>-154935.65000000002</v>
      </c>
      <c r="M58" s="31">
        <f t="shared" si="7"/>
        <v>-138954.75000000003</v>
      </c>
      <c r="N58" s="31">
        <f t="shared" si="7"/>
        <v>-125733.49000000003</v>
      </c>
      <c r="O58" s="31">
        <f t="shared" si="7"/>
        <v>-111770.00000000004</v>
      </c>
      <c r="P58" s="31">
        <f t="shared" si="7"/>
        <v>-121676.92000000004</v>
      </c>
      <c r="Q58" s="31">
        <f t="shared" si="7"/>
        <v>-105696.02000000005</v>
      </c>
      <c r="R58" s="31">
        <f t="shared" si="7"/>
        <v>-109715.12000000005</v>
      </c>
      <c r="S58" s="31">
        <f t="shared" si="7"/>
        <v>-95931.51000000005</v>
      </c>
      <c r="T58" s="31">
        <f t="shared" si="7"/>
        <v>-86905.61000000006</v>
      </c>
      <c r="U58" s="31">
        <f t="shared" si="7"/>
        <v>-76904.28000000006</v>
      </c>
      <c r="V58" s="31">
        <f t="shared" si="7"/>
        <v>-60923.380000000056</v>
      </c>
      <c r="W58" s="70">
        <f>K42-W56+W54</f>
        <v>-60923.380000000034</v>
      </c>
    </row>
    <row r="59" spans="11:23" s="32" customFormat="1" ht="15.75">
      <c r="K59" s="39"/>
      <c r="W59" s="72"/>
    </row>
    <row r="60" s="32" customFormat="1" ht="15.75">
      <c r="K60" s="39"/>
    </row>
    <row r="61" s="32" customFormat="1" ht="15.75">
      <c r="K61" s="39"/>
    </row>
    <row r="62" s="32" customFormat="1" ht="15.75">
      <c r="K62" s="39"/>
    </row>
    <row r="63" s="32" customFormat="1" ht="15.75">
      <c r="K63" s="39"/>
    </row>
    <row r="64" s="32" customFormat="1" ht="15.75">
      <c r="K64" s="39"/>
    </row>
    <row r="65" s="32" customFormat="1" ht="15.75">
      <c r="K65" s="39"/>
    </row>
    <row r="66" s="32" customFormat="1" ht="15.75">
      <c r="K66" s="39"/>
    </row>
  </sheetData>
  <sheetProtection/>
  <mergeCells count="43">
    <mergeCell ref="B46:F46"/>
    <mergeCell ref="D26:D27"/>
    <mergeCell ref="I26:I27"/>
    <mergeCell ref="B26:B27"/>
    <mergeCell ref="C26:C27"/>
    <mergeCell ref="B58:F58"/>
    <mergeCell ref="B50:F50"/>
    <mergeCell ref="B52:F52"/>
    <mergeCell ref="B54:F54"/>
    <mergeCell ref="B56:F56"/>
    <mergeCell ref="B42:F42"/>
    <mergeCell ref="F26:F27"/>
    <mergeCell ref="G26:G27"/>
    <mergeCell ref="L20:S20"/>
    <mergeCell ref="L21:S21"/>
    <mergeCell ref="L22:S22"/>
    <mergeCell ref="O26:O27"/>
    <mergeCell ref="H26:H27"/>
    <mergeCell ref="J26:J27"/>
    <mergeCell ref="K25:N25"/>
    <mergeCell ref="K26:K27"/>
    <mergeCell ref="L26:L27"/>
    <mergeCell ref="M26:M27"/>
    <mergeCell ref="N26:N27"/>
    <mergeCell ref="L15:S15"/>
    <mergeCell ref="L17:S17"/>
    <mergeCell ref="L14:S14"/>
    <mergeCell ref="L16:S16"/>
    <mergeCell ref="L23:S23"/>
    <mergeCell ref="L12:S12"/>
    <mergeCell ref="E26:E27"/>
    <mergeCell ref="L7:S7"/>
    <mergeCell ref="L18:S18"/>
    <mergeCell ref="L11:S11"/>
    <mergeCell ref="L13:S13"/>
    <mergeCell ref="L19:S19"/>
    <mergeCell ref="B1:N1"/>
    <mergeCell ref="B2:L2"/>
    <mergeCell ref="B3:L4"/>
    <mergeCell ref="B5:L6"/>
    <mergeCell ref="L9:S9"/>
    <mergeCell ref="L10:S10"/>
    <mergeCell ref="L8:S8"/>
  </mergeCells>
  <printOptions horizontalCentered="1"/>
  <pageMargins left="0.7874015748031497" right="0.3937007874015748" top="0.7874015748031497" bottom="0.1968503937007874" header="0.5118110236220472" footer="0.5118110236220472"/>
  <pageSetup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PTO_4</cp:lastModifiedBy>
  <cp:lastPrinted>2013-01-10T11:13:33Z</cp:lastPrinted>
  <dcterms:modified xsi:type="dcterms:W3CDTF">2013-01-10T11:13:35Z</dcterms:modified>
  <cp:category/>
  <cp:version/>
  <cp:contentType/>
  <cp:contentStatus/>
</cp:coreProperties>
</file>