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М_Пав62" sheetId="1" r:id="rId1"/>
  </sheets>
  <definedNames/>
  <calcPr fullCalcOnLoad="1"/>
</workbook>
</file>

<file path=xl/sharedStrings.xml><?xml version="1.0" encoding="utf-8"?>
<sst xmlns="http://schemas.openxmlformats.org/spreadsheetml/2006/main" count="103" uniqueCount="84">
  <si>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</si>
  <si>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</si>
  <si>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</si>
  <si>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</si>
  <si>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4 подъезд</t>
  </si>
  <si>
    <t>Материал стен</t>
  </si>
  <si>
    <t>к/п</t>
  </si>
  <si>
    <t>Место расположения ввода ХВС, ГВС, отопления: подъезд 4</t>
  </si>
  <si>
    <t>Год постройки</t>
  </si>
  <si>
    <t>Место расположения приборов учета ХВС, отопления,  ГВС: подъезд 4</t>
  </si>
  <si>
    <t>Этажность</t>
  </si>
  <si>
    <t>Количество теплоузлов -4</t>
  </si>
  <si>
    <t>Подъезды</t>
  </si>
  <si>
    <t xml:space="preserve">Принадлежность  ТОС: "Северное", Худякова Т.А., </t>
  </si>
  <si>
    <t>Площадь придомовой территории м2</t>
  </si>
  <si>
    <t>Обслуживает ТУ №1 тел 41-85-09</t>
  </si>
  <si>
    <t>Площадь лестничной клетки (кв.м.)</t>
  </si>
  <si>
    <t>Мастер участка - Сазонов Виктор Степанович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</si>
  <si>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</si>
  <si>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</si>
  <si>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</si>
  <si>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</si>
  <si>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</si>
  <si>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</si>
  <si>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</si>
  <si>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</si>
  <si>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</si>
  <si>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</si>
  <si>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</si>
  <si>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</si>
  <si>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</si>
  <si>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</si>
  <si>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</si>
  <si>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</si>
  <si>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</si>
  <si>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</si>
  <si>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</si>
  <si>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</si>
  <si>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</si>
  <si>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</si>
  <si>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</si>
  <si>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</si>
  <si>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</si>
  <si>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</si>
  <si>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</si>
  <si>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</si>
  <si>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РЕЕСТР РАБОТ ПО ТЕКУЩЕМУ РЕМОНТУ ПО ВИДАМ РАБОТ И СТОИМОСТИ НА 2012 ГОД</t>
  </si>
  <si>
    <t>4.Подготовка к отопительному сезону</t>
  </si>
  <si>
    <t xml:space="preserve">
жилого дома ул. М.Павлова,  62</t>
  </si>
  <si>
    <t>1. Сварочные, сантехнические работы</t>
  </si>
  <si>
    <t>2. Электромонтажные работы</t>
  </si>
  <si>
    <t>Тариф на ТР 2011г.</t>
  </si>
  <si>
    <t>Тариф на ТР 2012г. -2,64</t>
  </si>
  <si>
    <t>Дополнительные доходы на 2012г.</t>
  </si>
  <si>
    <t>Сумма  к выполнению ТР на 2012 год</t>
  </si>
  <si>
    <t>5.Энергетическое обследование домов</t>
  </si>
  <si>
    <t>Электронный счет по текущему ремонту</t>
  </si>
  <si>
    <t>дома №62 по ул. М. Павлова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</si>
  <si>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</si>
  <si>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</si>
  <si>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</si>
  <si>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</si>
  <si>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</si>
  <si>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</si>
  <si>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</si>
  <si>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</si>
  <si>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теплоузел</t>
  </si>
  <si>
    <t>дом</t>
  </si>
  <si>
    <t>п.м.</t>
  </si>
  <si>
    <t>Сумма, руб</t>
  </si>
  <si>
    <t>Объем</t>
  </si>
  <si>
    <t>единица работ</t>
  </si>
  <si>
    <t>Электронный паспорт финансово-хозяйственной деятельности</t>
  </si>
  <si>
    <t>План работ на 2012 г.</t>
  </si>
  <si>
    <t>Цена на единицу работ, руб</t>
  </si>
  <si>
    <t>Недовыполнение ТР на 01.01.2012</t>
  </si>
  <si>
    <t>Недовыполнение  ТР  на  01.01.2012год.</t>
  </si>
  <si>
    <r>
      <t>3. Малярные работы</t>
    </r>
    <r>
      <rPr>
        <sz val="12"/>
        <color indexed="9"/>
        <rFont val="Times New Roman"/>
        <family val="1"/>
      </rPr>
      <t xml:space="preserve"> (МАФ, контейнера 2 шт.),т/уз.</t>
    </r>
  </si>
  <si>
    <t>6.Ремонт мягкой кровли</t>
  </si>
  <si>
    <t>8. Ремонт МПШ</t>
  </si>
  <si>
    <t>7. Косметический ремонт подъезда №4,2</t>
  </si>
  <si>
    <t>9. Устройство металлического ограждения</t>
  </si>
  <si>
    <t>Старшие по подъезду - Самойлова Мария Ивановна</t>
  </si>
  <si>
    <t>начислено прочих доходов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</si>
</sst>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3" fillId="0" borderId="10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2" xfId="33" applyFont="1" applyBorder="1" applyAlignment="1">
      <alignment vertical="top" wrapText="1"/>
      <protection/>
    </xf>
    <xf numFmtId="0" fontId="3" fillId="0" borderId="13" xfId="33" applyFont="1" applyBorder="1" applyAlignment="1">
      <alignment vertical="top" wrapText="1"/>
      <protection/>
    </xf>
    <xf numFmtId="0" fontId="3" fillId="0" borderId="14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center" wrapText="1"/>
      <protection/>
    </xf>
    <xf numFmtId="0" fontId="3" fillId="0" borderId="10" xfId="33" applyFont="1" applyBorder="1">
      <alignment/>
      <protection/>
    </xf>
    <xf numFmtId="0" fontId="3" fillId="0" borderId="11" xfId="33" applyFont="1" applyFill="1" applyBorder="1">
      <alignment/>
      <protection/>
    </xf>
    <xf numFmtId="0" fontId="3" fillId="0" borderId="11" xfId="33" applyFont="1" applyBorder="1">
      <alignment/>
      <protection/>
    </xf>
    <xf numFmtId="1" fontId="3" fillId="0" borderId="12" xfId="33" applyNumberFormat="1" applyFont="1" applyFill="1" applyBorder="1">
      <alignment/>
      <protection/>
    </xf>
    <xf numFmtId="0" fontId="3" fillId="0" borderId="12" xfId="33" applyFont="1" applyFill="1" applyBorder="1">
      <alignment/>
      <protection/>
    </xf>
    <xf numFmtId="0" fontId="3" fillId="0" borderId="12" xfId="33" applyFont="1" applyBorder="1">
      <alignment/>
      <protection/>
    </xf>
    <xf numFmtId="0" fontId="3" fillId="0" borderId="10" xfId="33" applyFont="1" applyFill="1" applyBorder="1">
      <alignment/>
      <protection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33" applyFont="1">
      <alignment/>
      <protection/>
    </xf>
    <xf numFmtId="0" fontId="2" fillId="0" borderId="11" xfId="33" applyFont="1" applyBorder="1" applyAlignment="1">
      <alignment horizontal="left"/>
      <protection/>
    </xf>
    <xf numFmtId="0" fontId="2" fillId="0" borderId="11" xfId="33" applyFont="1" applyBorder="1" applyAlignment="1">
      <alignment horizontal="center"/>
      <protection/>
    </xf>
    <xf numFmtId="0" fontId="3" fillId="0" borderId="0" xfId="33" applyFont="1" applyAlignment="1">
      <alignment wrapText="1"/>
      <protection/>
    </xf>
    <xf numFmtId="0" fontId="2" fillId="0" borderId="11" xfId="33" applyFont="1" applyBorder="1" applyAlignment="1">
      <alignment horizontal="left" wrapText="1"/>
      <protection/>
    </xf>
    <xf numFmtId="0" fontId="2" fillId="0" borderId="11" xfId="33" applyFont="1" applyBorder="1" applyAlignment="1">
      <alignment horizontal="center" wrapText="1"/>
      <protection/>
    </xf>
    <xf numFmtId="0" fontId="2" fillId="0" borderId="0" xfId="33" applyFont="1" applyFill="1" applyBorder="1" applyAlignment="1">
      <alignment wrapText="1"/>
      <protection/>
    </xf>
    <xf numFmtId="166" fontId="2" fillId="0" borderId="11" xfId="59" applyNumberFormat="1" applyFont="1" applyBorder="1" applyAlignment="1">
      <alignment horizontal="center"/>
    </xf>
    <xf numFmtId="166" fontId="2" fillId="0" borderId="11" xfId="59" applyNumberFormat="1" applyFont="1" applyFill="1" applyBorder="1" applyAlignment="1">
      <alignment horizontal="center"/>
    </xf>
    <xf numFmtId="0" fontId="2" fillId="0" borderId="11" xfId="33" applyFont="1" applyBorder="1">
      <alignment/>
      <protection/>
    </xf>
    <xf numFmtId="0" fontId="3" fillId="0" borderId="0" xfId="33" applyFont="1" applyAlignment="1">
      <alignment horizontal="center"/>
      <protection/>
    </xf>
    <xf numFmtId="0" fontId="2" fillId="0" borderId="15" xfId="33" applyFont="1" applyBorder="1" applyAlignment="1">
      <alignment vertical="distributed" wrapText="1"/>
      <protection/>
    </xf>
    <xf numFmtId="0" fontId="2" fillId="0" borderId="15" xfId="33" applyFont="1" applyBorder="1">
      <alignment/>
      <protection/>
    </xf>
    <xf numFmtId="166" fontId="2" fillId="0" borderId="15" xfId="59" applyNumberFormat="1" applyFont="1" applyFill="1" applyBorder="1" applyAlignment="1">
      <alignment horizontal="center"/>
    </xf>
    <xf numFmtId="0" fontId="3" fillId="0" borderId="16" xfId="33" applyFont="1" applyBorder="1" applyAlignment="1">
      <alignment vertical="top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8" xfId="33" applyFont="1" applyBorder="1" applyAlignment="1">
      <alignment vertical="top" wrapText="1"/>
      <protection/>
    </xf>
    <xf numFmtId="0" fontId="3" fillId="0" borderId="19" xfId="33" applyFont="1" applyBorder="1" applyAlignment="1">
      <alignment vertical="top" wrapText="1"/>
      <protection/>
    </xf>
    <xf numFmtId="0" fontId="2" fillId="0" borderId="20" xfId="33" applyFont="1" applyBorder="1" applyAlignment="1">
      <alignment horizontal="left" vertical="center"/>
      <protection/>
    </xf>
    <xf numFmtId="0" fontId="2" fillId="0" borderId="20" xfId="33" applyFont="1" applyBorder="1" applyAlignment="1">
      <alignment horizontal="left" vertical="center" wrapText="1"/>
      <protection/>
    </xf>
    <xf numFmtId="0" fontId="2" fillId="0" borderId="21" xfId="33" applyFont="1" applyBorder="1" applyAlignment="1">
      <alignment horizontal="left" vertical="center" wrapText="1"/>
      <protection/>
    </xf>
    <xf numFmtId="0" fontId="3" fillId="0" borderId="16" xfId="33" applyFont="1" applyFill="1" applyBorder="1" applyAlignment="1">
      <alignment horizontal="center" vertical="top" wrapText="1"/>
      <protection/>
    </xf>
    <xf numFmtId="0" fontId="3" fillId="0" borderId="22" xfId="33" applyFont="1" applyFill="1" applyBorder="1">
      <alignment/>
      <protection/>
    </xf>
    <xf numFmtId="0" fontId="3" fillId="0" borderId="18" xfId="33" applyFont="1" applyFill="1" applyBorder="1" applyAlignment="1">
      <alignment horizontal="center" vertical="top" wrapText="1"/>
      <protection/>
    </xf>
    <xf numFmtId="1" fontId="3" fillId="0" borderId="23" xfId="33" applyNumberFormat="1" applyFont="1" applyFill="1" applyBorder="1">
      <alignment/>
      <protection/>
    </xf>
    <xf numFmtId="0" fontId="3" fillId="0" borderId="19" xfId="33" applyFont="1" applyFill="1" applyBorder="1" applyAlignment="1">
      <alignment horizontal="center" vertical="top" wrapText="1"/>
      <protection/>
    </xf>
    <xf numFmtId="0" fontId="3" fillId="0" borderId="23" xfId="33" applyFont="1" applyFill="1" applyBorder="1">
      <alignment/>
      <protection/>
    </xf>
    <xf numFmtId="0" fontId="2" fillId="0" borderId="0" xfId="33" applyFont="1">
      <alignment/>
      <protection/>
    </xf>
    <xf numFmtId="0" fontId="2" fillId="0" borderId="24" xfId="33" applyFont="1" applyBorder="1">
      <alignment/>
      <protection/>
    </xf>
    <xf numFmtId="0" fontId="2" fillId="0" borderId="20" xfId="33" applyFont="1" applyBorder="1">
      <alignment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25" xfId="33" applyFont="1" applyFill="1" applyBorder="1" applyAlignment="1">
      <alignment horizontal="center"/>
      <protection/>
    </xf>
    <xf numFmtId="0" fontId="2" fillId="0" borderId="26" xfId="33" applyFont="1" applyFill="1" applyBorder="1">
      <alignment/>
      <protection/>
    </xf>
    <xf numFmtId="0" fontId="2" fillId="0" borderId="26" xfId="33" applyFont="1" applyBorder="1">
      <alignment/>
      <protection/>
    </xf>
    <xf numFmtId="0" fontId="2" fillId="0" borderId="25" xfId="33" applyFont="1" applyBorder="1">
      <alignment/>
      <protection/>
    </xf>
    <xf numFmtId="0" fontId="2" fillId="0" borderId="27" xfId="33" applyFont="1" applyBorder="1" applyAlignment="1">
      <alignment vertical="top" wrapText="1"/>
      <protection/>
    </xf>
    <xf numFmtId="0" fontId="2" fillId="0" borderId="28" xfId="33" applyFont="1" applyBorder="1" applyAlignment="1">
      <alignment vertical="top" wrapText="1"/>
      <protection/>
    </xf>
    <xf numFmtId="0" fontId="2" fillId="0" borderId="29" xfId="33" applyFont="1" applyBorder="1" applyAlignment="1">
      <alignment vertical="top" wrapText="1"/>
      <protection/>
    </xf>
    <xf numFmtId="0" fontId="2" fillId="0" borderId="30" xfId="33" applyFont="1" applyBorder="1" applyAlignment="1">
      <alignment vertical="top" wrapText="1"/>
      <protection/>
    </xf>
    <xf numFmtId="0" fontId="2" fillId="0" borderId="27" xfId="33" applyFont="1" applyFill="1" applyBorder="1" applyAlignment="1">
      <alignment horizontal="center" vertical="top" wrapText="1"/>
      <protection/>
    </xf>
    <xf numFmtId="0" fontId="2" fillId="0" borderId="28" xfId="33" applyFont="1" applyFill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 applyAlignment="1">
      <alignment horizontal="center"/>
      <protection/>
    </xf>
    <xf numFmtId="0" fontId="2" fillId="0" borderId="11" xfId="0" applyFont="1" applyBorder="1" applyAlignment="1">
      <alignment/>
    </xf>
    <xf numFmtId="0" fontId="3" fillId="0" borderId="31" xfId="33" applyFont="1" applyBorder="1" applyAlignment="1">
      <alignment vertical="top" wrapText="1"/>
      <protection/>
    </xf>
    <xf numFmtId="0" fontId="3" fillId="0" borderId="32" xfId="33" applyFont="1" applyBorder="1" applyAlignment="1">
      <alignment vertical="top" wrapText="1"/>
      <protection/>
    </xf>
    <xf numFmtId="0" fontId="3" fillId="0" borderId="26" xfId="33" applyFont="1" applyBorder="1" applyAlignment="1">
      <alignment vertical="top" wrapText="1"/>
      <protection/>
    </xf>
    <xf numFmtId="0" fontId="3" fillId="0" borderId="15" xfId="33" applyFont="1" applyBorder="1" applyAlignment="1">
      <alignment vertical="top" wrapText="1"/>
      <protection/>
    </xf>
    <xf numFmtId="0" fontId="3" fillId="0" borderId="33" xfId="33" applyFont="1" applyBorder="1" applyAlignment="1">
      <alignment vertical="top" wrapText="1"/>
      <protection/>
    </xf>
    <xf numFmtId="0" fontId="3" fillId="0" borderId="31" xfId="33" applyFont="1" applyFill="1" applyBorder="1" applyAlignment="1">
      <alignment horizontal="center" vertical="top" wrapText="1"/>
      <protection/>
    </xf>
    <xf numFmtId="0" fontId="3" fillId="0" borderId="26" xfId="33" applyFont="1" applyFill="1" applyBorder="1">
      <alignment/>
      <protection/>
    </xf>
    <xf numFmtId="0" fontId="3" fillId="0" borderId="26" xfId="33" applyFont="1" applyBorder="1">
      <alignment/>
      <protection/>
    </xf>
    <xf numFmtId="0" fontId="3" fillId="0" borderId="34" xfId="33" applyFont="1" applyFill="1" applyBorder="1">
      <alignment/>
      <protection/>
    </xf>
    <xf numFmtId="0" fontId="3" fillId="0" borderId="35" xfId="33" applyFont="1" applyBorder="1">
      <alignment/>
      <protection/>
    </xf>
    <xf numFmtId="0" fontId="3" fillId="0" borderId="36" xfId="33" applyFont="1" applyBorder="1">
      <alignment/>
      <protection/>
    </xf>
    <xf numFmtId="0" fontId="2" fillId="0" borderId="37" xfId="33" applyFont="1" applyFill="1" applyBorder="1">
      <alignment/>
      <protection/>
    </xf>
    <xf numFmtId="0" fontId="3" fillId="0" borderId="17" xfId="33" applyFont="1" applyFill="1" applyBorder="1">
      <alignment/>
      <protection/>
    </xf>
    <xf numFmtId="2" fontId="2" fillId="0" borderId="30" xfId="33" applyNumberFormat="1" applyFont="1" applyBorder="1">
      <alignment/>
      <protection/>
    </xf>
    <xf numFmtId="1" fontId="2" fillId="0" borderId="1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19" xfId="33" applyFont="1" applyBorder="1" applyAlignment="1">
      <alignment vertical="top" wrapText="1"/>
      <protection/>
    </xf>
    <xf numFmtId="0" fontId="2" fillId="0" borderId="31" xfId="33" applyFont="1" applyBorder="1" applyAlignment="1">
      <alignment vertical="top"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26" xfId="33" applyFont="1" applyBorder="1" applyAlignment="1">
      <alignment vertical="top" wrapText="1"/>
      <protection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 wrapText="1"/>
      <protection/>
    </xf>
    <xf numFmtId="0" fontId="3" fillId="0" borderId="11" xfId="33" applyFont="1" applyFill="1" applyBorder="1" applyAlignment="1">
      <alignment horizontal="left" vertical="center" wrapText="1"/>
      <protection/>
    </xf>
    <xf numFmtId="0" fontId="3" fillId="0" borderId="11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top" wrapText="1"/>
      <protection/>
    </xf>
    <xf numFmtId="0" fontId="2" fillId="0" borderId="34" xfId="0" applyFont="1" applyBorder="1" applyAlignment="1">
      <alignment horizontal="center" vertical="top" wrapText="1"/>
    </xf>
    <xf numFmtId="0" fontId="2" fillId="0" borderId="38" xfId="33" applyFont="1" applyBorder="1" applyAlignment="1">
      <alignment horizontal="center" vertical="top" wrapText="1"/>
      <protection/>
    </xf>
    <xf numFmtId="0" fontId="2" fillId="0" borderId="39" xfId="33" applyFont="1" applyBorder="1" applyAlignment="1">
      <alignment horizontal="center" vertical="top" wrapText="1"/>
      <protection/>
    </xf>
    <xf numFmtId="0" fontId="2" fillId="0" borderId="40" xfId="33" applyFont="1" applyBorder="1" applyAlignment="1">
      <alignment horizontal="center" wrapText="1"/>
      <protection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33" applyFont="1" applyBorder="1" applyAlignment="1">
      <alignment horizontal="center" vertical="top" wrapText="1"/>
      <protection/>
    </xf>
    <xf numFmtId="0" fontId="2" fillId="0" borderId="39" xfId="0" applyFont="1" applyBorder="1" applyAlignment="1">
      <alignment horizontal="center" vertical="top" wrapText="1"/>
    </xf>
    <xf numFmtId="0" fontId="3" fillId="0" borderId="15" xfId="33" applyFont="1" applyFill="1" applyBorder="1" applyAlignment="1">
      <alignment horizontal="center" vertical="center"/>
      <protection/>
    </xf>
    <xf numFmtId="0" fontId="2" fillId="0" borderId="24" xfId="33" applyFont="1" applyFill="1" applyBorder="1" applyAlignment="1">
      <alignment horizontal="center" vertical="top" wrapText="1"/>
      <protection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tabSelected="1" zoomScale="75" zoomScaleNormal="75" zoomScaleSheetLayoutView="75" zoomScalePageLayoutView="0" workbookViewId="0" topLeftCell="A27">
      <selection activeCell="A56" sqref="A56"/>
    </sheetView>
  </sheetViews>
  <sheetFormatPr defaultColWidth="8.7109375" defaultRowHeight="12.75"/>
  <cols>
    <col min="1" max="1" width="5.28125" style="1" customWidth="1"/>
    <col min="2" max="2" width="50.7109375" style="1" customWidth="1"/>
    <col min="3" max="11" width="0" style="1" hidden="1" customWidth="1"/>
    <col min="12" max="12" width="14.7109375" style="2" customWidth="1"/>
    <col min="13" max="13" width="8.7109375" style="1" customWidth="1"/>
    <col min="14" max="14" width="11.140625" style="1" customWidth="1"/>
    <col min="15" max="15" width="8.7109375" style="1" customWidth="1"/>
    <col min="16" max="16" width="10.28125" style="1" customWidth="1"/>
    <col min="17" max="17" width="9.8515625" style="1" customWidth="1"/>
    <col min="18" max="18" width="10.57421875" style="1" customWidth="1"/>
    <col min="19" max="19" width="9.28125" style="1" customWidth="1"/>
    <col min="20" max="20" width="10.57421875" style="1" customWidth="1"/>
    <col min="21" max="21" width="11.00390625" style="1" customWidth="1"/>
    <col min="22" max="24" width="10.421875" style="1" customWidth="1"/>
    <col min="25" max="25" width="11.28125" style="1" customWidth="1"/>
    <col min="26" max="28" width="8.7109375" style="1" customWidth="1"/>
    <col min="29" max="29" width="14.140625" style="1" customWidth="1"/>
    <col min="30" max="16384" width="8.7109375" style="1" customWidth="1"/>
  </cols>
  <sheetData>
    <row r="1" spans="1:15" s="20" customFormat="1" ht="19.5" customHeight="1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  <c r="N1" s="3"/>
      <c r="O1" s="3"/>
    </row>
    <row r="2" spans="1:15" s="20" customFormat="1" ht="22.5" customHeight="1">
      <c r="A2" s="89" t="s">
        <v>48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10"/>
      <c r="N2" s="10"/>
      <c r="O2" s="10"/>
    </row>
    <row r="3" spans="2:12" s="20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s="20" customFormat="1" ht="16.5" customHeight="1"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2">
        <v>7665.6</v>
      </c>
      <c r="M4" s="87" t="s">
        <v>1</v>
      </c>
      <c r="N4" s="87"/>
      <c r="O4" s="87"/>
      <c r="P4" s="87"/>
      <c r="Q4" s="87"/>
      <c r="R4" s="87"/>
      <c r="S4" s="87"/>
      <c r="T4" s="87"/>
      <c r="U4" s="87"/>
    </row>
    <row r="5" spans="2:25" s="23" customFormat="1" ht="28.5" customHeight="1"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5">
        <v>144</v>
      </c>
      <c r="M5" s="90" t="s">
        <v>82</v>
      </c>
      <c r="N5" s="90"/>
      <c r="O5" s="90"/>
      <c r="P5" s="90"/>
      <c r="Q5" s="90"/>
      <c r="R5" s="90"/>
      <c r="S5" s="90"/>
      <c r="T5" s="90"/>
      <c r="U5" s="90"/>
      <c r="V5" s="26"/>
      <c r="W5" s="26"/>
      <c r="X5" s="26"/>
      <c r="Y5" s="26"/>
    </row>
    <row r="6" spans="2:21" s="20" customFormat="1" ht="16.5" customHeight="1"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2">
        <v>392</v>
      </c>
      <c r="M6" s="86" t="s">
        <v>4</v>
      </c>
      <c r="N6" s="86"/>
      <c r="O6" s="86"/>
      <c r="P6" s="86"/>
      <c r="Q6" s="86"/>
      <c r="R6" s="86"/>
      <c r="S6" s="86"/>
      <c r="T6" s="86"/>
      <c r="U6" s="86"/>
    </row>
    <row r="7" spans="2:21" s="20" customFormat="1" ht="16.5" customHeight="1">
      <c r="B7" s="21" t="s">
        <v>5</v>
      </c>
      <c r="C7" s="21"/>
      <c r="D7" s="21"/>
      <c r="E7" s="21"/>
      <c r="F7" s="21"/>
      <c r="G7" s="21"/>
      <c r="H7" s="21"/>
      <c r="I7" s="21"/>
      <c r="J7" s="21"/>
      <c r="K7" s="21"/>
      <c r="L7" s="22" t="s">
        <v>6</v>
      </c>
      <c r="M7" s="86" t="s">
        <v>7</v>
      </c>
      <c r="N7" s="86"/>
      <c r="O7" s="86"/>
      <c r="P7" s="86"/>
      <c r="Q7" s="86"/>
      <c r="R7" s="86"/>
      <c r="S7" s="86"/>
      <c r="T7" s="86"/>
      <c r="U7" s="86"/>
    </row>
    <row r="8" spans="2:21" s="20" customFormat="1" ht="16.5" customHeight="1">
      <c r="B8" s="21" t="s">
        <v>8</v>
      </c>
      <c r="C8" s="21"/>
      <c r="D8" s="21"/>
      <c r="E8" s="21"/>
      <c r="F8" s="21"/>
      <c r="G8" s="21"/>
      <c r="H8" s="21"/>
      <c r="I8" s="21"/>
      <c r="J8" s="21"/>
      <c r="K8" s="21"/>
      <c r="L8" s="22">
        <v>1985</v>
      </c>
      <c r="M8" s="86" t="s">
        <v>9</v>
      </c>
      <c r="N8" s="86"/>
      <c r="O8" s="86"/>
      <c r="P8" s="86"/>
      <c r="Q8" s="86"/>
      <c r="R8" s="86"/>
      <c r="S8" s="86"/>
      <c r="T8" s="86"/>
      <c r="U8" s="86"/>
    </row>
    <row r="9" spans="2:21" s="20" customFormat="1" ht="16.5" customHeight="1">
      <c r="B9" s="21" t="s">
        <v>10</v>
      </c>
      <c r="C9" s="21"/>
      <c r="D9" s="21"/>
      <c r="E9" s="21"/>
      <c r="F9" s="21"/>
      <c r="G9" s="21"/>
      <c r="H9" s="21"/>
      <c r="I9" s="21"/>
      <c r="J9" s="21"/>
      <c r="K9" s="21"/>
      <c r="L9" s="22">
        <v>9</v>
      </c>
      <c r="M9" s="86" t="s">
        <v>11</v>
      </c>
      <c r="N9" s="86"/>
      <c r="O9" s="86"/>
      <c r="P9" s="86"/>
      <c r="Q9" s="86"/>
      <c r="R9" s="86"/>
      <c r="S9" s="86"/>
      <c r="T9" s="86"/>
      <c r="U9" s="86"/>
    </row>
    <row r="10" spans="2:21" s="20" customFormat="1" ht="16.5" customHeight="1">
      <c r="B10" s="21" t="s">
        <v>12</v>
      </c>
      <c r="C10" s="21"/>
      <c r="D10" s="21"/>
      <c r="E10" s="21"/>
      <c r="F10" s="21"/>
      <c r="G10" s="21"/>
      <c r="H10" s="21"/>
      <c r="I10" s="21"/>
      <c r="J10" s="21"/>
      <c r="K10" s="21"/>
      <c r="L10" s="22">
        <v>4</v>
      </c>
      <c r="M10" s="86" t="s">
        <v>13</v>
      </c>
      <c r="N10" s="86"/>
      <c r="O10" s="86"/>
      <c r="P10" s="86"/>
      <c r="Q10" s="86"/>
      <c r="R10" s="86"/>
      <c r="S10" s="86"/>
      <c r="T10" s="86"/>
      <c r="U10" s="86"/>
    </row>
    <row r="11" spans="2:21" s="20" customFormat="1" ht="16.5" customHeight="1">
      <c r="B11" s="21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2">
        <v>1562</v>
      </c>
      <c r="M11" s="86" t="s">
        <v>15</v>
      </c>
      <c r="N11" s="86"/>
      <c r="O11" s="86"/>
      <c r="P11" s="86"/>
      <c r="Q11" s="86"/>
      <c r="R11" s="86"/>
      <c r="S11" s="86"/>
      <c r="T11" s="86"/>
      <c r="U11" s="86"/>
    </row>
    <row r="12" spans="2:21" s="20" customFormat="1" ht="16.5" customHeight="1">
      <c r="B12" s="21" t="s">
        <v>16</v>
      </c>
      <c r="C12" s="21"/>
      <c r="D12" s="21"/>
      <c r="E12" s="21"/>
      <c r="F12" s="21"/>
      <c r="G12" s="21"/>
      <c r="H12" s="21"/>
      <c r="I12" s="21"/>
      <c r="J12" s="21"/>
      <c r="K12" s="21"/>
      <c r="L12" s="22">
        <v>879.4</v>
      </c>
      <c r="M12" s="86" t="s">
        <v>17</v>
      </c>
      <c r="N12" s="86"/>
      <c r="O12" s="86"/>
      <c r="P12" s="86"/>
      <c r="Q12" s="86"/>
      <c r="R12" s="86"/>
      <c r="S12" s="86"/>
      <c r="T12" s="86"/>
      <c r="U12" s="86"/>
    </row>
    <row r="13" spans="2:21" s="20" customFormat="1" ht="16.5" customHeight="1">
      <c r="B13" s="21" t="s">
        <v>18</v>
      </c>
      <c r="C13" s="21"/>
      <c r="D13" s="21"/>
      <c r="E13" s="21"/>
      <c r="F13" s="21"/>
      <c r="G13" s="21"/>
      <c r="H13" s="21"/>
      <c r="I13" s="21"/>
      <c r="J13" s="21"/>
      <c r="K13" s="21"/>
      <c r="L13" s="22">
        <v>1326</v>
      </c>
      <c r="M13" s="91"/>
      <c r="N13" s="91"/>
      <c r="O13" s="91"/>
      <c r="P13" s="91"/>
      <c r="Q13" s="91"/>
      <c r="R13" s="91"/>
      <c r="S13" s="91"/>
      <c r="T13" s="91"/>
      <c r="U13" s="91"/>
    </row>
    <row r="14" spans="2:21" s="20" customFormat="1" ht="16.5" customHeight="1">
      <c r="B14" s="21" t="s">
        <v>19</v>
      </c>
      <c r="C14" s="21"/>
      <c r="D14" s="21"/>
      <c r="E14" s="21"/>
      <c r="F14" s="21"/>
      <c r="G14" s="21"/>
      <c r="H14" s="21"/>
      <c r="I14" s="21"/>
      <c r="J14" s="21"/>
      <c r="K14" s="21"/>
      <c r="L14" s="22">
        <v>4</v>
      </c>
      <c r="M14" s="87"/>
      <c r="N14" s="87"/>
      <c r="O14" s="87"/>
      <c r="P14" s="87"/>
      <c r="Q14" s="87"/>
      <c r="R14" s="87"/>
      <c r="S14" s="87"/>
      <c r="T14" s="87"/>
      <c r="U14" s="87"/>
    </row>
    <row r="15" spans="2:21" s="20" customFormat="1" ht="16.5" customHeight="1">
      <c r="B15" s="21" t="s">
        <v>51</v>
      </c>
      <c r="C15" s="21"/>
      <c r="D15" s="21"/>
      <c r="E15" s="21"/>
      <c r="F15" s="21"/>
      <c r="G15" s="21"/>
      <c r="H15" s="21"/>
      <c r="I15" s="21"/>
      <c r="J15" s="21"/>
      <c r="K15" s="21"/>
      <c r="L15" s="27">
        <v>228275</v>
      </c>
      <c r="M15" s="87"/>
      <c r="N15" s="87"/>
      <c r="O15" s="87"/>
      <c r="P15" s="87"/>
      <c r="Q15" s="87"/>
      <c r="R15" s="87"/>
      <c r="S15" s="87"/>
      <c r="T15" s="87"/>
      <c r="U15" s="87"/>
    </row>
    <row r="16" spans="2:21" s="20" customFormat="1" ht="16.5" customHeight="1">
      <c r="B16" s="21" t="s">
        <v>76</v>
      </c>
      <c r="C16" s="21"/>
      <c r="D16" s="21"/>
      <c r="E16" s="21"/>
      <c r="F16" s="21"/>
      <c r="G16" s="21"/>
      <c r="H16" s="21"/>
      <c r="I16" s="21"/>
      <c r="J16" s="21"/>
      <c r="K16" s="21"/>
      <c r="L16" s="27">
        <v>49840</v>
      </c>
      <c r="M16" s="87"/>
      <c r="N16" s="87"/>
      <c r="O16" s="87"/>
      <c r="P16" s="87"/>
      <c r="Q16" s="87"/>
      <c r="R16" s="87"/>
      <c r="S16" s="87"/>
      <c r="T16" s="87"/>
      <c r="U16" s="87"/>
    </row>
    <row r="17" spans="2:21" s="20" customFormat="1" ht="16.5" customHeight="1">
      <c r="B17" s="21" t="s">
        <v>52</v>
      </c>
      <c r="C17" s="21"/>
      <c r="D17" s="21"/>
      <c r="E17" s="21"/>
      <c r="F17" s="21"/>
      <c r="G17" s="21"/>
      <c r="H17" s="21"/>
      <c r="I17" s="21"/>
      <c r="J17" s="21"/>
      <c r="K17" s="21"/>
      <c r="L17" s="27">
        <f>L15</f>
        <v>228275</v>
      </c>
      <c r="M17" s="87"/>
      <c r="N17" s="87"/>
      <c r="O17" s="87"/>
      <c r="P17" s="87"/>
      <c r="Q17" s="87"/>
      <c r="R17" s="87"/>
      <c r="S17" s="87"/>
      <c r="T17" s="87"/>
      <c r="U17" s="87"/>
    </row>
    <row r="18" spans="2:21" s="20" customFormat="1" ht="16.5" customHeight="1">
      <c r="B18" s="21" t="s">
        <v>53</v>
      </c>
      <c r="C18" s="21"/>
      <c r="D18" s="21"/>
      <c r="E18" s="21"/>
      <c r="F18" s="21"/>
      <c r="G18" s="21"/>
      <c r="H18" s="21"/>
      <c r="I18" s="21"/>
      <c r="J18" s="21"/>
      <c r="K18" s="21"/>
      <c r="L18" s="28">
        <v>17232</v>
      </c>
      <c r="M18" s="87"/>
      <c r="N18" s="87"/>
      <c r="O18" s="87"/>
      <c r="P18" s="87"/>
      <c r="Q18" s="87"/>
      <c r="R18" s="87"/>
      <c r="S18" s="87"/>
      <c r="T18" s="87"/>
      <c r="U18" s="87"/>
    </row>
    <row r="19" spans="2:21" s="20" customFormat="1" ht="16.5" customHeight="1">
      <c r="B19" s="29" t="s">
        <v>54</v>
      </c>
      <c r="C19" s="29"/>
      <c r="D19" s="29"/>
      <c r="E19" s="29"/>
      <c r="F19" s="29"/>
      <c r="G19" s="29"/>
      <c r="H19" s="29"/>
      <c r="I19" s="29"/>
      <c r="J19" s="29"/>
      <c r="K19" s="29"/>
      <c r="L19" s="28">
        <v>295347</v>
      </c>
      <c r="M19" s="87"/>
      <c r="N19" s="87"/>
      <c r="O19" s="87"/>
      <c r="P19" s="87"/>
      <c r="Q19" s="87"/>
      <c r="R19" s="87"/>
      <c r="S19" s="87"/>
      <c r="T19" s="87"/>
      <c r="U19" s="87"/>
    </row>
    <row r="20" spans="2:21" s="20" customFormat="1" ht="16.5" thickBo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2:35" s="47" customFormat="1" ht="31.5" customHeight="1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96" t="s">
        <v>73</v>
      </c>
      <c r="M21" s="97"/>
      <c r="N21" s="97"/>
      <c r="O21" s="98"/>
      <c r="P21" s="102" t="s">
        <v>30</v>
      </c>
      <c r="Q21" s="49"/>
      <c r="R21" s="38" t="s">
        <v>46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40"/>
      <c r="AD21" s="9"/>
      <c r="AE21" s="9"/>
      <c r="AF21" s="9"/>
      <c r="AG21" s="9"/>
      <c r="AH21" s="9"/>
      <c r="AI21" s="9"/>
    </row>
    <row r="22" spans="2:29" s="47" customFormat="1" ht="15.75" customHeight="1">
      <c r="B22" s="82" t="s">
        <v>20</v>
      </c>
      <c r="C22" s="84" t="s">
        <v>21</v>
      </c>
      <c r="D22" s="84" t="s">
        <v>22</v>
      </c>
      <c r="E22" s="84" t="s">
        <v>23</v>
      </c>
      <c r="F22" s="84" t="s">
        <v>24</v>
      </c>
      <c r="G22" s="84" t="s">
        <v>25</v>
      </c>
      <c r="H22" s="84" t="s">
        <v>26</v>
      </c>
      <c r="I22" s="84" t="s">
        <v>27</v>
      </c>
      <c r="J22" s="84" t="s">
        <v>28</v>
      </c>
      <c r="K22" s="84" t="s">
        <v>29</v>
      </c>
      <c r="L22" s="99" t="s">
        <v>71</v>
      </c>
      <c r="M22" s="94" t="s">
        <v>70</v>
      </c>
      <c r="N22" s="94" t="s">
        <v>74</v>
      </c>
      <c r="O22" s="92" t="s">
        <v>69</v>
      </c>
      <c r="P22" s="103"/>
      <c r="Q22" s="50" t="s">
        <v>31</v>
      </c>
      <c r="R22" s="50" t="s">
        <v>32</v>
      </c>
      <c r="S22" s="50" t="s">
        <v>33</v>
      </c>
      <c r="T22" s="50" t="s">
        <v>34</v>
      </c>
      <c r="U22" s="50" t="s">
        <v>35</v>
      </c>
      <c r="V22" s="50" t="s">
        <v>36</v>
      </c>
      <c r="W22" s="50" t="s">
        <v>37</v>
      </c>
      <c r="X22" s="50" t="s">
        <v>38</v>
      </c>
      <c r="Y22" s="50" t="s">
        <v>39</v>
      </c>
      <c r="Z22" s="50" t="s">
        <v>40</v>
      </c>
      <c r="AA22" s="50" t="s">
        <v>41</v>
      </c>
      <c r="AB22" s="50" t="s">
        <v>42</v>
      </c>
      <c r="AC22" s="51" t="s">
        <v>43</v>
      </c>
    </row>
    <row r="23" spans="2:29" s="47" customFormat="1" ht="30" customHeight="1">
      <c r="B23" s="83"/>
      <c r="C23" s="85"/>
      <c r="D23" s="85"/>
      <c r="E23" s="85"/>
      <c r="F23" s="85"/>
      <c r="G23" s="85"/>
      <c r="H23" s="85"/>
      <c r="I23" s="85"/>
      <c r="J23" s="85"/>
      <c r="K23" s="85"/>
      <c r="L23" s="100"/>
      <c r="M23" s="95"/>
      <c r="N23" s="95"/>
      <c r="O23" s="93"/>
      <c r="P23" s="104"/>
      <c r="Q23" s="52"/>
      <c r="R23" s="52"/>
      <c r="S23" s="52"/>
      <c r="T23" s="53"/>
      <c r="U23" s="53"/>
      <c r="V23" s="53"/>
      <c r="W23" s="53"/>
      <c r="X23" s="53"/>
      <c r="Y23" s="53"/>
      <c r="Z23" s="53"/>
      <c r="AA23" s="53"/>
      <c r="AB23" s="53"/>
      <c r="AC23" s="54"/>
    </row>
    <row r="24" spans="2:29" s="20" customFormat="1" ht="15.75">
      <c r="B24" s="34" t="s">
        <v>49</v>
      </c>
      <c r="C24" s="5"/>
      <c r="D24" s="5"/>
      <c r="E24" s="5"/>
      <c r="F24" s="5"/>
      <c r="G24" s="5"/>
      <c r="H24" s="5"/>
      <c r="I24" s="5"/>
      <c r="J24" s="5"/>
      <c r="K24" s="5"/>
      <c r="L24" s="5" t="s">
        <v>68</v>
      </c>
      <c r="M24" s="5">
        <v>118</v>
      </c>
      <c r="N24" s="5">
        <v>1000</v>
      </c>
      <c r="O24" s="35">
        <f>M24*N24</f>
        <v>118000</v>
      </c>
      <c r="P24" s="41" t="s">
        <v>44</v>
      </c>
      <c r="Q24" s="12">
        <v>920.63</v>
      </c>
      <c r="R24" s="12">
        <v>9277.19</v>
      </c>
      <c r="S24" s="12"/>
      <c r="T24" s="13"/>
      <c r="U24" s="13"/>
      <c r="V24" s="13"/>
      <c r="W24" s="13"/>
      <c r="X24" s="13"/>
      <c r="Y24" s="13"/>
      <c r="Z24" s="13"/>
      <c r="AA24" s="13"/>
      <c r="AB24" s="13"/>
      <c r="AC24" s="42">
        <f aca="true" t="shared" si="0" ref="AC24:AC29">SUM(Q24:AB24)</f>
        <v>10197.82</v>
      </c>
    </row>
    <row r="25" spans="2:29" s="20" customFormat="1" ht="15.75">
      <c r="B25" s="36" t="s">
        <v>50</v>
      </c>
      <c r="C25" s="7"/>
      <c r="D25" s="6"/>
      <c r="E25" s="6"/>
      <c r="F25" s="6"/>
      <c r="G25" s="6"/>
      <c r="H25" s="6"/>
      <c r="I25" s="6"/>
      <c r="J25" s="6"/>
      <c r="K25" s="6"/>
      <c r="L25" s="5"/>
      <c r="M25" s="5"/>
      <c r="N25" s="5"/>
      <c r="O25" s="35"/>
      <c r="P25" s="43" t="s">
        <v>44</v>
      </c>
      <c r="Q25" s="14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44">
        <f t="shared" si="0"/>
        <v>0</v>
      </c>
    </row>
    <row r="26" spans="2:29" s="20" customFormat="1" ht="22.5" customHeight="1">
      <c r="B26" s="37" t="s">
        <v>77</v>
      </c>
      <c r="C26" s="8"/>
      <c r="D26" s="4"/>
      <c r="E26" s="4"/>
      <c r="F26" s="4"/>
      <c r="G26" s="4"/>
      <c r="H26" s="4"/>
      <c r="I26" s="4"/>
      <c r="J26" s="4"/>
      <c r="K26" s="4"/>
      <c r="L26" s="5" t="s">
        <v>67</v>
      </c>
      <c r="M26" s="5">
        <v>1</v>
      </c>
      <c r="N26" s="5">
        <f>500+2684</f>
        <v>3184</v>
      </c>
      <c r="O26" s="35">
        <f>M26*N26</f>
        <v>3184</v>
      </c>
      <c r="P26" s="45" t="s">
        <v>44</v>
      </c>
      <c r="Q26" s="17"/>
      <c r="R26" s="17"/>
      <c r="S26" s="17"/>
      <c r="T26" s="11">
        <v>361.42</v>
      </c>
      <c r="U26" s="11">
        <f>1174.63+5093.93</f>
        <v>6268.56</v>
      </c>
      <c r="V26" s="11"/>
      <c r="W26" s="11"/>
      <c r="X26" s="11"/>
      <c r="Y26" s="11"/>
      <c r="Z26" s="11"/>
      <c r="AA26" s="11"/>
      <c r="AB26" s="11"/>
      <c r="AC26" s="46">
        <f t="shared" si="0"/>
        <v>6629.9800000000005</v>
      </c>
    </row>
    <row r="27" spans="2:29" s="20" customFormat="1" ht="15.75">
      <c r="B27" s="37" t="s">
        <v>47</v>
      </c>
      <c r="C27" s="8"/>
      <c r="D27" s="4"/>
      <c r="E27" s="4"/>
      <c r="F27" s="4"/>
      <c r="G27" s="4"/>
      <c r="H27" s="4"/>
      <c r="I27" s="4"/>
      <c r="J27" s="4"/>
      <c r="K27" s="4"/>
      <c r="L27" s="5" t="s">
        <v>66</v>
      </c>
      <c r="M27" s="5">
        <v>4</v>
      </c>
      <c r="N27" s="5">
        <v>7310</v>
      </c>
      <c r="O27" s="35">
        <f>M27*N27</f>
        <v>29240</v>
      </c>
      <c r="P27" s="45" t="s">
        <v>44</v>
      </c>
      <c r="Q27" s="17"/>
      <c r="R27" s="17"/>
      <c r="S27" s="17"/>
      <c r="T27" s="11"/>
      <c r="U27" s="11"/>
      <c r="V27" s="11"/>
      <c r="W27" s="11"/>
      <c r="X27" s="11"/>
      <c r="Y27" s="11"/>
      <c r="Z27" s="11"/>
      <c r="AA27" s="11"/>
      <c r="AB27" s="11"/>
      <c r="AC27" s="73">
        <f t="shared" si="0"/>
        <v>0</v>
      </c>
    </row>
    <row r="28" spans="2:29" s="20" customFormat="1" ht="15.75">
      <c r="B28" s="37" t="s">
        <v>55</v>
      </c>
      <c r="C28" s="8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  <c r="O28" s="35">
        <f>M28*N28</f>
        <v>0</v>
      </c>
      <c r="P28" s="45" t="s">
        <v>44</v>
      </c>
      <c r="Q28" s="17"/>
      <c r="R28" s="17"/>
      <c r="S28" s="17">
        <v>36000</v>
      </c>
      <c r="T28" s="11"/>
      <c r="U28" s="11"/>
      <c r="V28" s="11"/>
      <c r="W28" s="11"/>
      <c r="X28" s="11"/>
      <c r="Y28" s="11"/>
      <c r="Z28" s="11"/>
      <c r="AA28" s="11"/>
      <c r="AB28" s="74"/>
      <c r="AC28" s="77">
        <f t="shared" si="0"/>
        <v>36000</v>
      </c>
    </row>
    <row r="29" spans="2:29" s="20" customFormat="1" ht="15.75">
      <c r="B29" s="37" t="s">
        <v>78</v>
      </c>
      <c r="C29" s="8"/>
      <c r="D29" s="4"/>
      <c r="E29" s="4"/>
      <c r="F29" s="4"/>
      <c r="G29" s="4"/>
      <c r="H29" s="4"/>
      <c r="I29" s="4"/>
      <c r="J29" s="4"/>
      <c r="K29" s="4"/>
      <c r="L29" s="5"/>
      <c r="M29" s="5"/>
      <c r="N29" s="5"/>
      <c r="O29" s="35">
        <v>0</v>
      </c>
      <c r="P29" s="45" t="s">
        <v>44</v>
      </c>
      <c r="Q29" s="17"/>
      <c r="R29" s="17"/>
      <c r="S29" s="17"/>
      <c r="T29" s="11"/>
      <c r="U29" s="11">
        <v>11521.8</v>
      </c>
      <c r="V29" s="11"/>
      <c r="W29" s="11"/>
      <c r="X29" s="11"/>
      <c r="Y29" s="11"/>
      <c r="Z29" s="11"/>
      <c r="AA29" s="11"/>
      <c r="AB29" s="74"/>
      <c r="AC29" s="77">
        <f t="shared" si="0"/>
        <v>11521.8</v>
      </c>
    </row>
    <row r="30" spans="2:29" s="20" customFormat="1" ht="15.75">
      <c r="B30" s="65" t="s">
        <v>80</v>
      </c>
      <c r="C30" s="66"/>
      <c r="D30" s="67"/>
      <c r="E30" s="67"/>
      <c r="F30" s="67"/>
      <c r="G30" s="67"/>
      <c r="H30" s="67"/>
      <c r="I30" s="67"/>
      <c r="J30" s="67"/>
      <c r="K30" s="67"/>
      <c r="L30" s="68"/>
      <c r="M30" s="68"/>
      <c r="N30" s="68"/>
      <c r="O30" s="69"/>
      <c r="P30" s="70" t="s">
        <v>44</v>
      </c>
      <c r="Q30" s="71"/>
      <c r="R30" s="71"/>
      <c r="S30" s="71"/>
      <c r="T30" s="72"/>
      <c r="U30" s="72"/>
      <c r="V30" s="72"/>
      <c r="W30" s="72">
        <v>92268.65</v>
      </c>
      <c r="X30" s="72">
        <v>90097.87</v>
      </c>
      <c r="Y30" s="72"/>
      <c r="Z30" s="72"/>
      <c r="AA30" s="72"/>
      <c r="AB30" s="75"/>
      <c r="AC30" s="77">
        <f>SUM(Q30:AB30)</f>
        <v>182366.52</v>
      </c>
    </row>
    <row r="31" spans="2:29" s="20" customFormat="1" ht="15.75">
      <c r="B31" s="65" t="s">
        <v>79</v>
      </c>
      <c r="C31" s="66"/>
      <c r="D31" s="67"/>
      <c r="E31" s="67"/>
      <c r="F31" s="67"/>
      <c r="G31" s="67"/>
      <c r="H31" s="67"/>
      <c r="I31" s="67"/>
      <c r="J31" s="67"/>
      <c r="K31" s="67"/>
      <c r="L31" s="68" t="s">
        <v>68</v>
      </c>
      <c r="M31" s="68"/>
      <c r="N31" s="68"/>
      <c r="O31" s="69"/>
      <c r="P31" s="70"/>
      <c r="Q31" s="71"/>
      <c r="R31" s="71"/>
      <c r="S31" s="71"/>
      <c r="T31" s="72"/>
      <c r="U31" s="72"/>
      <c r="V31" s="72"/>
      <c r="W31" s="72"/>
      <c r="X31" s="72">
        <v>20670</v>
      </c>
      <c r="Y31" s="72"/>
      <c r="Z31" s="72">
        <v>12597</v>
      </c>
      <c r="AA31" s="72"/>
      <c r="AB31" s="75">
        <v>1690.56</v>
      </c>
      <c r="AC31" s="77">
        <f>SUM(X31:AB31)</f>
        <v>34957.56</v>
      </c>
    </row>
    <row r="32" spans="2:29" s="20" customFormat="1" ht="15.75">
      <c r="B32" s="65" t="s">
        <v>81</v>
      </c>
      <c r="C32" s="66"/>
      <c r="D32" s="67"/>
      <c r="E32" s="67"/>
      <c r="F32" s="67"/>
      <c r="G32" s="67"/>
      <c r="H32" s="67"/>
      <c r="I32" s="67"/>
      <c r="J32" s="67"/>
      <c r="K32" s="67"/>
      <c r="L32" s="68"/>
      <c r="M32" s="68"/>
      <c r="N32" s="68"/>
      <c r="O32" s="69"/>
      <c r="P32" s="70"/>
      <c r="Q32" s="71"/>
      <c r="R32" s="71"/>
      <c r="S32" s="71"/>
      <c r="T32" s="72"/>
      <c r="U32" s="72"/>
      <c r="V32" s="72"/>
      <c r="W32" s="72"/>
      <c r="X32" s="72">
        <v>42243.16</v>
      </c>
      <c r="Y32" s="72"/>
      <c r="Z32" s="72"/>
      <c r="AA32" s="72"/>
      <c r="AB32" s="75"/>
      <c r="AC32" s="77">
        <f>SUM(X32:AB32)</f>
        <v>42243.16</v>
      </c>
    </row>
    <row r="33" spans="2:29" s="47" customFormat="1" ht="16.5" thickBot="1">
      <c r="B33" s="55" t="s">
        <v>45</v>
      </c>
      <c r="C33" s="56"/>
      <c r="D33" s="56"/>
      <c r="E33" s="56"/>
      <c r="F33" s="56"/>
      <c r="G33" s="56"/>
      <c r="H33" s="56"/>
      <c r="I33" s="56"/>
      <c r="J33" s="56"/>
      <c r="K33" s="56"/>
      <c r="L33" s="57"/>
      <c r="M33" s="57"/>
      <c r="N33" s="57"/>
      <c r="O33" s="58">
        <f>SUM(O24:O29)</f>
        <v>150424</v>
      </c>
      <c r="P33" s="59" t="s">
        <v>44</v>
      </c>
      <c r="Q33" s="60">
        <f aca="true" t="shared" si="1" ref="Q33:AA33">SUM(Q24:Q29)</f>
        <v>920.63</v>
      </c>
      <c r="R33" s="60">
        <f t="shared" si="1"/>
        <v>9277.19</v>
      </c>
      <c r="S33" s="60">
        <f t="shared" si="1"/>
        <v>36000</v>
      </c>
      <c r="T33" s="60">
        <f t="shared" si="1"/>
        <v>361.42</v>
      </c>
      <c r="U33" s="60">
        <f t="shared" si="1"/>
        <v>17790.36</v>
      </c>
      <c r="V33" s="60">
        <f t="shared" si="1"/>
        <v>0</v>
      </c>
      <c r="W33" s="60">
        <f>SUM(W24:W30)</f>
        <v>92268.65</v>
      </c>
      <c r="X33" s="60">
        <f>SUM(X30:X32)</f>
        <v>153011.03</v>
      </c>
      <c r="Y33" s="60">
        <f t="shared" si="1"/>
        <v>0</v>
      </c>
      <c r="Z33" s="60">
        <f>SUM(Z24:Z32)</f>
        <v>12597</v>
      </c>
      <c r="AA33" s="60">
        <f t="shared" si="1"/>
        <v>0</v>
      </c>
      <c r="AB33" s="76">
        <f>SUM(AB24:AB32)</f>
        <v>1690.56</v>
      </c>
      <c r="AC33" s="78">
        <f>SUM(AC24:AC32)</f>
        <v>323916.83999999997</v>
      </c>
    </row>
    <row r="34" s="20" customFormat="1" ht="15.75">
      <c r="L34" s="30"/>
    </row>
    <row r="35" s="20" customFormat="1" ht="15.75">
      <c r="L35" s="30"/>
    </row>
    <row r="36" spans="1:12" s="47" customFormat="1" ht="15.75">
      <c r="A36" s="61"/>
      <c r="B36" s="62" t="s">
        <v>56</v>
      </c>
      <c r="C36" s="62"/>
      <c r="D36" s="62"/>
      <c r="E36" s="62"/>
      <c r="F36" s="62"/>
      <c r="G36" s="62"/>
      <c r="H36" s="62"/>
      <c r="I36" s="62"/>
      <c r="J36" s="62"/>
      <c r="L36" s="63"/>
    </row>
    <row r="37" spans="1:12" s="47" customFormat="1" ht="15.75">
      <c r="A37" s="61"/>
      <c r="B37" s="62" t="s">
        <v>57</v>
      </c>
      <c r="C37" s="62"/>
      <c r="D37" s="62"/>
      <c r="E37" s="62"/>
      <c r="F37" s="62"/>
      <c r="G37" s="62"/>
      <c r="H37" s="62"/>
      <c r="I37" s="62"/>
      <c r="J37" s="62"/>
      <c r="L37" s="63"/>
    </row>
    <row r="38" spans="1:12" s="20" customFormat="1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L38" s="30"/>
    </row>
    <row r="39" spans="1:24" s="20" customFormat="1" ht="15.75">
      <c r="A39" s="18">
        <v>1</v>
      </c>
      <c r="B39" s="81" t="s">
        <v>75</v>
      </c>
      <c r="C39" s="81"/>
      <c r="D39" s="81"/>
      <c r="E39" s="81"/>
      <c r="F39" s="81"/>
      <c r="G39" s="19">
        <v>49840</v>
      </c>
      <c r="H39" s="18"/>
      <c r="I39" s="18"/>
      <c r="J39" s="18"/>
      <c r="L39" s="19">
        <v>49840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s="20" customFormat="1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s="47" customFormat="1" ht="15.75">
      <c r="A41" s="61"/>
      <c r="B41" s="61"/>
      <c r="C41" s="61"/>
      <c r="D41" s="61"/>
      <c r="E41" s="61"/>
      <c r="F41" s="61"/>
      <c r="L41" s="64" t="s">
        <v>31</v>
      </c>
      <c r="M41" s="64" t="s">
        <v>32</v>
      </c>
      <c r="N41" s="64" t="s">
        <v>33</v>
      </c>
      <c r="O41" s="64" t="s">
        <v>34</v>
      </c>
      <c r="P41" s="64" t="s">
        <v>35</v>
      </c>
      <c r="Q41" s="64" t="s">
        <v>36</v>
      </c>
      <c r="R41" s="64" t="s">
        <v>64</v>
      </c>
      <c r="S41" s="64" t="s">
        <v>38</v>
      </c>
      <c r="T41" s="64" t="s">
        <v>39</v>
      </c>
      <c r="U41" s="64" t="s">
        <v>40</v>
      </c>
      <c r="V41" s="64" t="s">
        <v>41</v>
      </c>
      <c r="W41" s="64" t="s">
        <v>42</v>
      </c>
      <c r="X41" s="64" t="s">
        <v>65</v>
      </c>
    </row>
    <row r="42" spans="1:24" s="20" customFormat="1" ht="15.75">
      <c r="A42" s="18"/>
      <c r="B42" s="18"/>
      <c r="C42" s="18"/>
      <c r="D42" s="18"/>
      <c r="E42" s="18"/>
      <c r="F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s="20" customFormat="1" ht="15.75">
      <c r="A43" s="18">
        <v>2</v>
      </c>
      <c r="B43" s="81" t="s">
        <v>58</v>
      </c>
      <c r="C43" s="81"/>
      <c r="D43" s="81"/>
      <c r="E43" s="81"/>
      <c r="F43" s="81"/>
      <c r="L43" s="19">
        <v>19023</v>
      </c>
      <c r="M43" s="19">
        <f aca="true" t="shared" si="2" ref="M43:W43">L43</f>
        <v>19023</v>
      </c>
      <c r="N43" s="19">
        <f t="shared" si="2"/>
        <v>19023</v>
      </c>
      <c r="O43" s="19">
        <f t="shared" si="2"/>
        <v>19023</v>
      </c>
      <c r="P43" s="19">
        <f t="shared" si="2"/>
        <v>19023</v>
      </c>
      <c r="Q43" s="19">
        <f t="shared" si="2"/>
        <v>19023</v>
      </c>
      <c r="R43" s="19">
        <f t="shared" si="2"/>
        <v>19023</v>
      </c>
      <c r="S43" s="19">
        <f t="shared" si="2"/>
        <v>19023</v>
      </c>
      <c r="T43" s="19">
        <f t="shared" si="2"/>
        <v>19023</v>
      </c>
      <c r="U43" s="19">
        <f t="shared" si="2"/>
        <v>19023</v>
      </c>
      <c r="V43" s="19">
        <f t="shared" si="2"/>
        <v>19023</v>
      </c>
      <c r="W43" s="19">
        <f t="shared" si="2"/>
        <v>19023</v>
      </c>
      <c r="X43" s="79">
        <f>SUM(L43:W43)</f>
        <v>228276</v>
      </c>
    </row>
    <row r="44" spans="1:24" s="20" customFormat="1" ht="15.75">
      <c r="A44" s="18"/>
      <c r="B44" s="18"/>
      <c r="C44" s="18"/>
      <c r="D44" s="18"/>
      <c r="E44" s="18"/>
      <c r="F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80"/>
    </row>
    <row r="45" spans="1:24" s="20" customFormat="1" ht="15.75">
      <c r="A45" s="18">
        <v>3</v>
      </c>
      <c r="B45" s="18" t="s">
        <v>83</v>
      </c>
      <c r="C45" s="18"/>
      <c r="D45" s="18"/>
      <c r="E45" s="18"/>
      <c r="F45" s="18"/>
      <c r="L45" s="19">
        <f>L49</f>
        <v>1436</v>
      </c>
      <c r="M45" s="19">
        <f aca="true" t="shared" si="3" ref="M45:W45">M49</f>
        <v>1436</v>
      </c>
      <c r="N45" s="19">
        <f t="shared" si="3"/>
        <v>1736</v>
      </c>
      <c r="O45" s="19">
        <f t="shared" si="3"/>
        <v>1736</v>
      </c>
      <c r="P45" s="19">
        <f t="shared" si="3"/>
        <v>1736</v>
      </c>
      <c r="Q45" s="19">
        <f t="shared" si="3"/>
        <v>1736</v>
      </c>
      <c r="R45" s="19">
        <f t="shared" si="3"/>
        <v>1736</v>
      </c>
      <c r="S45" s="19">
        <f t="shared" si="3"/>
        <v>1736</v>
      </c>
      <c r="T45" s="19">
        <f t="shared" si="3"/>
        <v>1736</v>
      </c>
      <c r="U45" s="19">
        <f t="shared" si="3"/>
        <v>1736</v>
      </c>
      <c r="V45" s="19">
        <f t="shared" si="3"/>
        <v>1736</v>
      </c>
      <c r="W45" s="19">
        <f t="shared" si="3"/>
        <v>11161</v>
      </c>
      <c r="X45" s="79">
        <f>SUM(L45:W45)</f>
        <v>29657</v>
      </c>
    </row>
    <row r="46" spans="1:24" s="20" customFormat="1" ht="15.75">
      <c r="A46" s="18"/>
      <c r="B46" s="18"/>
      <c r="C46" s="18"/>
      <c r="D46" s="18"/>
      <c r="E46" s="18"/>
      <c r="F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80"/>
    </row>
    <row r="47" spans="1:24" s="20" customFormat="1" ht="15.75">
      <c r="A47" s="18">
        <v>4</v>
      </c>
      <c r="B47" s="81" t="s">
        <v>59</v>
      </c>
      <c r="C47" s="81"/>
      <c r="D47" s="81"/>
      <c r="E47" s="81"/>
      <c r="F47" s="81"/>
      <c r="L47" s="19">
        <f aca="true" t="shared" si="4" ref="L47:T47">L43</f>
        <v>19023</v>
      </c>
      <c r="M47" s="19">
        <f t="shared" si="4"/>
        <v>19023</v>
      </c>
      <c r="N47" s="19">
        <f t="shared" si="4"/>
        <v>19023</v>
      </c>
      <c r="O47" s="19">
        <f t="shared" si="4"/>
        <v>19023</v>
      </c>
      <c r="P47" s="19">
        <f t="shared" si="4"/>
        <v>19023</v>
      </c>
      <c r="Q47" s="19">
        <f t="shared" si="4"/>
        <v>19023</v>
      </c>
      <c r="R47" s="19">
        <f t="shared" si="4"/>
        <v>19023</v>
      </c>
      <c r="S47" s="19">
        <f t="shared" si="4"/>
        <v>19023</v>
      </c>
      <c r="T47" s="19">
        <f t="shared" si="4"/>
        <v>19023</v>
      </c>
      <c r="U47" s="19">
        <f>U43</f>
        <v>19023</v>
      </c>
      <c r="V47" s="19">
        <f>V43</f>
        <v>19023</v>
      </c>
      <c r="W47" s="19">
        <f>W43</f>
        <v>19023</v>
      </c>
      <c r="X47" s="79">
        <f>SUM(L47:W47)</f>
        <v>228276</v>
      </c>
    </row>
    <row r="48" spans="1:24" s="20" customFormat="1" ht="15.75">
      <c r="A48" s="18"/>
      <c r="B48" s="18"/>
      <c r="C48" s="18"/>
      <c r="D48" s="18"/>
      <c r="E48" s="18"/>
      <c r="F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80"/>
    </row>
    <row r="49" spans="1:24" s="20" customFormat="1" ht="15.75">
      <c r="A49" s="18">
        <v>5</v>
      </c>
      <c r="B49" s="81" t="s">
        <v>60</v>
      </c>
      <c r="C49" s="81"/>
      <c r="D49" s="81"/>
      <c r="E49" s="81"/>
      <c r="F49" s="81"/>
      <c r="L49" s="19">
        <v>1436</v>
      </c>
      <c r="M49" s="19">
        <f>L49</f>
        <v>1436</v>
      </c>
      <c r="N49" s="19">
        <v>1736</v>
      </c>
      <c r="O49" s="19">
        <v>1736</v>
      </c>
      <c r="P49" s="19">
        <v>1736</v>
      </c>
      <c r="Q49" s="19">
        <v>1736</v>
      </c>
      <c r="R49" s="19">
        <v>1736</v>
      </c>
      <c r="S49" s="19">
        <v>1736</v>
      </c>
      <c r="T49" s="19">
        <v>1736</v>
      </c>
      <c r="U49" s="19">
        <v>1736</v>
      </c>
      <c r="V49" s="19">
        <v>1736</v>
      </c>
      <c r="W49" s="19">
        <f>9425+1736</f>
        <v>11161</v>
      </c>
      <c r="X49" s="79">
        <f>SUM(L49:W49)</f>
        <v>29657</v>
      </c>
    </row>
    <row r="50" spans="1:24" s="20" customFormat="1" ht="15.75">
      <c r="A50" s="18"/>
      <c r="B50" s="18"/>
      <c r="C50" s="18"/>
      <c r="D50" s="18"/>
      <c r="E50" s="18"/>
      <c r="F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80"/>
    </row>
    <row r="51" spans="1:24" s="20" customFormat="1" ht="15.75">
      <c r="A51" s="18">
        <v>6</v>
      </c>
      <c r="B51" s="81" t="s">
        <v>61</v>
      </c>
      <c r="C51" s="81"/>
      <c r="D51" s="81"/>
      <c r="E51" s="81"/>
      <c r="F51" s="81"/>
      <c r="L51" s="19">
        <f aca="true" t="shared" si="5" ref="L51:R51">L47+L49</f>
        <v>20459</v>
      </c>
      <c r="M51" s="19">
        <f t="shared" si="5"/>
        <v>20459</v>
      </c>
      <c r="N51" s="19">
        <f t="shared" si="5"/>
        <v>20759</v>
      </c>
      <c r="O51" s="19">
        <f t="shared" si="5"/>
        <v>20759</v>
      </c>
      <c r="P51" s="19">
        <f t="shared" si="5"/>
        <v>20759</v>
      </c>
      <c r="Q51" s="19">
        <f t="shared" si="5"/>
        <v>20759</v>
      </c>
      <c r="R51" s="19">
        <f t="shared" si="5"/>
        <v>20759</v>
      </c>
      <c r="S51" s="19">
        <f>S47+S49</f>
        <v>20759</v>
      </c>
      <c r="T51" s="19">
        <f>T47+T49</f>
        <v>20759</v>
      </c>
      <c r="U51" s="19">
        <f>U47+U49</f>
        <v>20759</v>
      </c>
      <c r="V51" s="19">
        <f>V47+V49</f>
        <v>20759</v>
      </c>
      <c r="W51" s="19">
        <f>W47+W49</f>
        <v>30184</v>
      </c>
      <c r="X51" s="79">
        <f>SUM(L51:W51)</f>
        <v>257933</v>
      </c>
    </row>
    <row r="52" spans="1:24" s="20" customFormat="1" ht="15.75">
      <c r="A52" s="18"/>
      <c r="B52" s="18"/>
      <c r="C52" s="18"/>
      <c r="D52" s="18"/>
      <c r="E52" s="18"/>
      <c r="F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80"/>
    </row>
    <row r="53" spans="1:24" s="20" customFormat="1" ht="15.75">
      <c r="A53" s="18">
        <v>7</v>
      </c>
      <c r="B53" s="81" t="s">
        <v>62</v>
      </c>
      <c r="C53" s="81"/>
      <c r="D53" s="81"/>
      <c r="E53" s="81"/>
      <c r="F53" s="81"/>
      <c r="L53" s="19">
        <f aca="true" t="shared" si="6" ref="L53:S53">Q33</f>
        <v>920.63</v>
      </c>
      <c r="M53" s="19">
        <f t="shared" si="6"/>
        <v>9277.19</v>
      </c>
      <c r="N53" s="19">
        <f t="shared" si="6"/>
        <v>36000</v>
      </c>
      <c r="O53" s="19">
        <f t="shared" si="6"/>
        <v>361.42</v>
      </c>
      <c r="P53" s="19">
        <f t="shared" si="6"/>
        <v>17790.36</v>
      </c>
      <c r="Q53" s="19">
        <f t="shared" si="6"/>
        <v>0</v>
      </c>
      <c r="R53" s="19">
        <f t="shared" si="6"/>
        <v>92268.65</v>
      </c>
      <c r="S53" s="19">
        <f t="shared" si="6"/>
        <v>153011.03</v>
      </c>
      <c r="T53" s="19">
        <f>Y33</f>
        <v>0</v>
      </c>
      <c r="U53" s="19">
        <f>Z33</f>
        <v>12597</v>
      </c>
      <c r="V53" s="19">
        <f>AA33</f>
        <v>0</v>
      </c>
      <c r="W53" s="19">
        <f>AB33</f>
        <v>1690.56</v>
      </c>
      <c r="X53" s="79">
        <f>SUM(L53:W53)</f>
        <v>323916.84</v>
      </c>
    </row>
    <row r="54" spans="1:24" s="20" customFormat="1" ht="15.75">
      <c r="A54" s="18"/>
      <c r="B54" s="18"/>
      <c r="C54" s="18"/>
      <c r="D54" s="18"/>
      <c r="E54" s="18"/>
      <c r="F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80"/>
    </row>
    <row r="55" spans="1:24" s="20" customFormat="1" ht="15.75">
      <c r="A55" s="18">
        <v>8</v>
      </c>
      <c r="B55" s="81" t="s">
        <v>63</v>
      </c>
      <c r="C55" s="81"/>
      <c r="D55" s="81"/>
      <c r="E55" s="81"/>
      <c r="F55" s="81"/>
      <c r="L55" s="19">
        <f>L39+L51-L53</f>
        <v>69378.37</v>
      </c>
      <c r="M55" s="19">
        <f aca="true" t="shared" si="7" ref="M55:W55">L55+M51-M53</f>
        <v>80560.18</v>
      </c>
      <c r="N55" s="19">
        <f t="shared" si="7"/>
        <v>65319.17999999999</v>
      </c>
      <c r="O55" s="19">
        <f t="shared" si="7"/>
        <v>85716.76</v>
      </c>
      <c r="P55" s="19">
        <f t="shared" si="7"/>
        <v>88685.4</v>
      </c>
      <c r="Q55" s="19">
        <f t="shared" si="7"/>
        <v>109444.4</v>
      </c>
      <c r="R55" s="19">
        <f t="shared" si="7"/>
        <v>37934.75</v>
      </c>
      <c r="S55" s="19">
        <f t="shared" si="7"/>
        <v>-94317.28</v>
      </c>
      <c r="T55" s="19">
        <f t="shared" si="7"/>
        <v>-73558.28</v>
      </c>
      <c r="U55" s="19">
        <f t="shared" si="7"/>
        <v>-65396.28</v>
      </c>
      <c r="V55" s="19">
        <f t="shared" si="7"/>
        <v>-44637.28</v>
      </c>
      <c r="W55" s="19">
        <f t="shared" si="7"/>
        <v>-16143.839999999998</v>
      </c>
      <c r="X55" s="79">
        <f>L39+X51-X53</f>
        <v>-16143.840000000026</v>
      </c>
    </row>
    <row r="56" s="20" customFormat="1" ht="15.75">
      <c r="L56" s="30"/>
    </row>
    <row r="57" s="20" customFormat="1" ht="15.75">
      <c r="L57" s="30"/>
    </row>
    <row r="58" s="20" customFormat="1" ht="15.75">
      <c r="L58" s="30"/>
    </row>
    <row r="59" s="20" customFormat="1" ht="15.75">
      <c r="L59" s="30"/>
    </row>
    <row r="60" s="20" customFormat="1" ht="15.75">
      <c r="L60" s="30"/>
    </row>
    <row r="61" s="20" customFormat="1" ht="15.75">
      <c r="L61" s="30"/>
    </row>
    <row r="62" s="20" customFormat="1" ht="15.75">
      <c r="L62" s="30"/>
    </row>
    <row r="63" s="20" customFormat="1" ht="15.75">
      <c r="L63" s="30"/>
    </row>
    <row r="64" s="20" customFormat="1" ht="15.75">
      <c r="L64" s="30"/>
    </row>
    <row r="65" s="20" customFormat="1" ht="15.75">
      <c r="L65" s="30"/>
    </row>
    <row r="66" s="20" customFormat="1" ht="15.75">
      <c r="L66" s="30"/>
    </row>
    <row r="67" s="20" customFormat="1" ht="15.75">
      <c r="L67" s="30"/>
    </row>
    <row r="68" s="20" customFormat="1" ht="15.75">
      <c r="L68" s="30"/>
    </row>
    <row r="69" s="20" customFormat="1" ht="15.75">
      <c r="L69" s="30"/>
    </row>
    <row r="70" s="20" customFormat="1" ht="15.75">
      <c r="L70" s="30"/>
    </row>
    <row r="71" s="20" customFormat="1" ht="15.75">
      <c r="L71" s="30"/>
    </row>
    <row r="72" s="20" customFormat="1" ht="15.75">
      <c r="L72" s="30"/>
    </row>
    <row r="73" s="20" customFormat="1" ht="15.75">
      <c r="L73" s="30"/>
    </row>
    <row r="74" s="20" customFormat="1" ht="15.75">
      <c r="L74" s="30"/>
    </row>
    <row r="75" s="20" customFormat="1" ht="15.75">
      <c r="L75" s="30"/>
    </row>
    <row r="76" s="20" customFormat="1" ht="15.75">
      <c r="L76" s="30"/>
    </row>
    <row r="77" s="20" customFormat="1" ht="15.75">
      <c r="L77" s="30"/>
    </row>
    <row r="78" s="20" customFormat="1" ht="15.75">
      <c r="L78" s="30"/>
    </row>
    <row r="79" s="20" customFormat="1" ht="15.75">
      <c r="L79" s="30"/>
    </row>
    <row r="80" s="20" customFormat="1" ht="15.75">
      <c r="L80" s="30"/>
    </row>
    <row r="81" s="20" customFormat="1" ht="15.75">
      <c r="L81" s="30"/>
    </row>
    <row r="82" s="20" customFormat="1" ht="15.75">
      <c r="L82" s="30"/>
    </row>
    <row r="83" s="20" customFormat="1" ht="15.75">
      <c r="L83" s="30"/>
    </row>
    <row r="84" s="20" customFormat="1" ht="15.75">
      <c r="L84" s="30"/>
    </row>
    <row r="85" s="20" customFormat="1" ht="15.75">
      <c r="L85" s="30"/>
    </row>
    <row r="86" s="20" customFormat="1" ht="15.75">
      <c r="L86" s="30"/>
    </row>
    <row r="87" s="20" customFormat="1" ht="15.75">
      <c r="L87" s="30"/>
    </row>
    <row r="88" s="20" customFormat="1" ht="15.75">
      <c r="L88" s="30"/>
    </row>
    <row r="89" s="20" customFormat="1" ht="15.75">
      <c r="L89" s="30"/>
    </row>
    <row r="90" s="20" customFormat="1" ht="15.75">
      <c r="L90" s="30"/>
    </row>
    <row r="91" s="20" customFormat="1" ht="15.75">
      <c r="L91" s="30"/>
    </row>
    <row r="92" s="20" customFormat="1" ht="15.75">
      <c r="L92" s="30"/>
    </row>
    <row r="93" s="20" customFormat="1" ht="15.75">
      <c r="L93" s="30"/>
    </row>
    <row r="94" s="20" customFormat="1" ht="15.75">
      <c r="L94" s="30"/>
    </row>
  </sheetData>
  <sheetProtection/>
  <mergeCells count="42">
    <mergeCell ref="M10:U10"/>
    <mergeCell ref="M13:U13"/>
    <mergeCell ref="O22:O23"/>
    <mergeCell ref="M22:M23"/>
    <mergeCell ref="N22:N23"/>
    <mergeCell ref="L21:O21"/>
    <mergeCell ref="L22:L23"/>
    <mergeCell ref="M20:U20"/>
    <mergeCell ref="P21:P23"/>
    <mergeCell ref="A1:L1"/>
    <mergeCell ref="A2:L2"/>
    <mergeCell ref="M4:U4"/>
    <mergeCell ref="M5:U5"/>
    <mergeCell ref="M15:U15"/>
    <mergeCell ref="M8:U8"/>
    <mergeCell ref="M11:U11"/>
    <mergeCell ref="M12:U12"/>
    <mergeCell ref="M9:U9"/>
    <mergeCell ref="M14:U14"/>
    <mergeCell ref="M6:U6"/>
    <mergeCell ref="D22:D23"/>
    <mergeCell ref="E22:E23"/>
    <mergeCell ref="K22:K23"/>
    <mergeCell ref="M7:U7"/>
    <mergeCell ref="M16:U16"/>
    <mergeCell ref="M17:U17"/>
    <mergeCell ref="M18:U18"/>
    <mergeCell ref="M19:U19"/>
    <mergeCell ref="J22:J23"/>
    <mergeCell ref="B22:B23"/>
    <mergeCell ref="C22:C23"/>
    <mergeCell ref="G22:G23"/>
    <mergeCell ref="H22:H23"/>
    <mergeCell ref="I22:I23"/>
    <mergeCell ref="F22:F23"/>
    <mergeCell ref="B55:F55"/>
    <mergeCell ref="B47:F47"/>
    <mergeCell ref="B49:F49"/>
    <mergeCell ref="B51:F51"/>
    <mergeCell ref="B53:F53"/>
    <mergeCell ref="B39:F39"/>
    <mergeCell ref="B43:F43"/>
  </mergeCells>
  <printOptions horizontalCentered="1"/>
  <pageMargins left="0.7874015748031497" right="0.3937007874015748" top="0.7874015748031497" bottom="0.1968503937007874" header="0.5118110236220472" footer="0.5118110236220472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PTO_4</cp:lastModifiedBy>
  <cp:lastPrinted>2013-01-10T09:54:26Z</cp:lastPrinted>
  <dcterms:modified xsi:type="dcterms:W3CDTF">2013-01-10T09:55:12Z</dcterms:modified>
  <cp:category/>
  <cp:version/>
  <cp:contentType/>
  <cp:contentStatus/>
</cp:coreProperties>
</file>