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8"/>
  <c r="D23"/>
  <c r="D20" s="1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C6" l="1"/>
  <c r="D39"/>
  <c r="D40" s="1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<sst xmlns="http://schemas.openxmlformats.org/spreadsheetml/2006/main" count="45" uniqueCount="43">
  <si>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</si>
  <si>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</si>
  <si>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</si>
  <si>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</si>
  <si>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</si>
  <si>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</si>
  <si>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</si>
  <si>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</si>
  <si>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</si>
  <si>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</si>
  <si>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</si>
  <si>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</si>
  <si>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</si>
  <si>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</si>
  <si>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</si>
  <si>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</si>
  <si>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</si>
  <si>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</si>
  <si>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</si>
  <si>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</si>
  <si>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</si>
  <si>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</si>
  <si>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</si>
  <si>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</si>
  <si>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</si>
  <si>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</si>
  <si>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</si>
  <si>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</si>
  <si>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</si>
  <si>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</si>
  <si>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</si>
  <si>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</si>
  <si>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</si>
  <si>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</si>
  <si>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</si>
  <si>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</si>
  <si>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</si>
  <si>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</si>
  <si>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</si>
  <si>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</si>
  <si>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</si>
  <si>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д.13 за 2013 год</t>
  </si>
  <si>
    <t>страхование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</si>
</sst>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3" fillId="0" borderId="6" xfId="0" applyNumberFormat="1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3" xfId="0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5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D25" sqref="D25:D28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6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7"/>
    </row>
    <row r="2" spans="1:6" ht="15.75">
      <c r="A2" s="1" t="s">
        <v>41</v>
      </c>
      <c r="B2" s="1"/>
      <c r="C2" s="2"/>
      <c r="D2" s="27"/>
    </row>
    <row r="3" spans="1:6" s="20" customFormat="1" ht="15.75">
      <c r="A3" s="3"/>
      <c r="B3" s="3" t="s">
        <v>25</v>
      </c>
      <c r="C3" s="4"/>
      <c r="D3" s="28">
        <v>4795.45</v>
      </c>
      <c r="E3" s="21"/>
    </row>
    <row r="4" spans="1:6" s="20" customFormat="1" ht="16.5" thickBot="1">
      <c r="A4" s="3"/>
      <c r="B4" s="3" t="s">
        <v>31</v>
      </c>
      <c r="C4" s="4"/>
      <c r="D4" s="28">
        <v>80</v>
      </c>
      <c r="E4" s="21"/>
    </row>
    <row r="5" spans="1:6" ht="63">
      <c r="A5" s="5" t="s">
        <v>1</v>
      </c>
      <c r="B5" s="6" t="s">
        <v>2</v>
      </c>
      <c r="C5" s="7" t="s">
        <v>20</v>
      </c>
      <c r="D5" s="29" t="s">
        <v>24</v>
      </c>
      <c r="E5" s="19"/>
    </row>
    <row r="6" spans="1:6" ht="31.5">
      <c r="A6" s="8">
        <v>1</v>
      </c>
      <c r="B6" s="9" t="s">
        <v>35</v>
      </c>
      <c r="C6" s="25">
        <f>C7+C8+C9+C10+C11+C12+C13+C14</f>
        <v>17406.58383333333</v>
      </c>
      <c r="D6" s="30">
        <f>D7+D8+D9+D10+D11+D12+D13+D14</f>
        <v>208879.00599999999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1"/>
      <c r="E7" s="21"/>
    </row>
    <row r="8" spans="1:6" s="20" customFormat="1" ht="15.75">
      <c r="A8" s="10"/>
      <c r="B8" s="11" t="s">
        <v>4</v>
      </c>
      <c r="C8" s="24">
        <f t="shared" si="0"/>
        <v>514.5</v>
      </c>
      <c r="D8" s="31">
        <f>6174</f>
        <v>6174</v>
      </c>
      <c r="E8" s="21"/>
    </row>
    <row r="9" spans="1:6" s="20" customFormat="1" ht="15.75">
      <c r="A9" s="10"/>
      <c r="B9" s="11" t="s">
        <v>19</v>
      </c>
      <c r="C9" s="24">
        <f t="shared" si="0"/>
        <v>1147.8333333333333</v>
      </c>
      <c r="D9" s="31">
        <v>13774</v>
      </c>
      <c r="E9" s="21"/>
    </row>
    <row r="10" spans="1:6" s="20" customFormat="1" ht="15.75">
      <c r="A10" s="10"/>
      <c r="B10" s="11" t="s">
        <v>39</v>
      </c>
      <c r="C10" s="24">
        <f t="shared" si="0"/>
        <v>1144</v>
      </c>
      <c r="D10" s="31">
        <v>13728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9475.25</v>
      </c>
      <c r="D11" s="31">
        <v>113703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1914.0005000000001</v>
      </c>
      <c r="D12" s="31">
        <f>D11*0.202</f>
        <v>22968.006000000001</v>
      </c>
      <c r="E12" s="21"/>
    </row>
    <row r="13" spans="1:6" s="20" customFormat="1" ht="15.75">
      <c r="A13" s="10"/>
      <c r="B13" s="11" t="s">
        <v>40</v>
      </c>
      <c r="C13" s="24">
        <f>D13/12</f>
        <v>818.41666666666663</v>
      </c>
      <c r="D13" s="31">
        <v>9821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2392.5833333333335</v>
      </c>
      <c r="D14" s="31">
        <v>28711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12818.435166666668</v>
      </c>
      <c r="D15" s="30">
        <f>D16+D17+D18+D19</f>
        <v>153821.22200000001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10417.583333333334</v>
      </c>
      <c r="D16" s="31">
        <v>125011</v>
      </c>
      <c r="E16" s="21"/>
    </row>
    <row r="17" spans="1:6" s="20" customFormat="1" ht="15.75">
      <c r="A17" s="10"/>
      <c r="B17" s="11" t="s">
        <v>26</v>
      </c>
      <c r="C17" s="24">
        <f t="shared" si="0"/>
        <v>172.33333333333334</v>
      </c>
      <c r="D17" s="31">
        <v>2068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124.16666666666667</v>
      </c>
      <c r="D18" s="31">
        <v>1490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2104.3518333333336</v>
      </c>
      <c r="D19" s="31">
        <f>D16*0.202</f>
        <v>25252.222000000002</v>
      </c>
      <c r="E19" s="21"/>
    </row>
    <row r="20" spans="1:6" ht="15.75">
      <c r="A20" s="8">
        <v>3</v>
      </c>
      <c r="B20" s="9" t="s">
        <v>7</v>
      </c>
      <c r="C20" s="23">
        <f t="shared" si="0"/>
        <v>5685.8849999999993</v>
      </c>
      <c r="D20" s="30">
        <f>D21+D22+D23</f>
        <v>68230.62</v>
      </c>
      <c r="F20" s="20"/>
    </row>
    <row r="21" spans="1:6" s="20" customFormat="1" ht="15.75">
      <c r="A21" s="10"/>
      <c r="B21" s="11" t="s">
        <v>8</v>
      </c>
      <c r="C21" s="24">
        <f t="shared" si="0"/>
        <v>4191</v>
      </c>
      <c r="D21" s="31">
        <v>50292</v>
      </c>
      <c r="E21" s="21"/>
    </row>
    <row r="22" spans="1:6" s="20" customFormat="1" ht="15.75">
      <c r="A22" s="10"/>
      <c r="B22" s="11" t="s">
        <v>18</v>
      </c>
      <c r="C22" s="24">
        <f t="shared" si="0"/>
        <v>56.25</v>
      </c>
      <c r="D22" s="31">
        <v>675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1438.635</v>
      </c>
      <c r="D23" s="31">
        <f>0.3*12*D3</f>
        <v>17263.62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6813.333333333333</v>
      </c>
      <c r="D24" s="30">
        <f>D26+D27+D28+D25</f>
        <v>81760</v>
      </c>
      <c r="F24" s="20"/>
    </row>
    <row r="25" spans="1:6" s="20" customFormat="1" ht="15.75">
      <c r="A25" s="10"/>
      <c r="B25" s="11" t="s">
        <v>42</v>
      </c>
      <c r="C25" s="24">
        <f>D25/12</f>
        <v>151.16666666666666</v>
      </c>
      <c r="D25" s="31">
        <v>1814</v>
      </c>
      <c r="E25" s="21"/>
    </row>
    <row r="26" spans="1:6" s="20" customFormat="1" ht="15.75">
      <c r="A26" s="10"/>
      <c r="B26" s="11" t="s">
        <v>10</v>
      </c>
      <c r="C26" s="24">
        <f t="shared" si="0"/>
        <v>416.66666666666669</v>
      </c>
      <c r="D26" s="31">
        <v>5000</v>
      </c>
      <c r="E26" s="21"/>
    </row>
    <row r="27" spans="1:6" s="20" customFormat="1" ht="15.75">
      <c r="A27" s="10"/>
      <c r="B27" s="11" t="s">
        <v>11</v>
      </c>
      <c r="C27" s="24">
        <f t="shared" si="0"/>
        <v>2341.25</v>
      </c>
      <c r="D27" s="31">
        <v>28095</v>
      </c>
      <c r="E27" s="21"/>
    </row>
    <row r="28" spans="1:6" s="20" customFormat="1" ht="15.75">
      <c r="A28" s="10"/>
      <c r="B28" s="11" t="s">
        <v>12</v>
      </c>
      <c r="C28" s="24">
        <f t="shared" si="0"/>
        <v>3904.25</v>
      </c>
      <c r="D28" s="31">
        <v>46851</v>
      </c>
      <c r="E28" s="21"/>
    </row>
    <row r="29" spans="1:6" ht="31.5">
      <c r="A29" s="12">
        <v>5</v>
      </c>
      <c r="B29" s="13" t="s">
        <v>13</v>
      </c>
      <c r="C29" s="23">
        <f t="shared" si="0"/>
        <v>1774.3164999999999</v>
      </c>
      <c r="D29" s="30">
        <f>D3*0.37*12</f>
        <v>21291.797999999999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6939.980333333333</v>
      </c>
      <c r="D30" s="30">
        <f>D31+D32+D33+D34+D35+D36+D37+D38</f>
        <v>83279.763999999996</v>
      </c>
      <c r="F30" s="20"/>
    </row>
    <row r="31" spans="1:6" s="20" customFormat="1" ht="15.75">
      <c r="A31" s="10"/>
      <c r="B31" s="11" t="s">
        <v>27</v>
      </c>
      <c r="C31" s="24">
        <f>D31/12</f>
        <v>1987.3333333333333</v>
      </c>
      <c r="D31" s="31">
        <v>23848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1513.0833333333333</v>
      </c>
      <c r="D32" s="31">
        <v>18157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683.41666666666663</v>
      </c>
      <c r="D33" s="31">
        <v>8201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527</v>
      </c>
      <c r="D34" s="31">
        <v>6324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550.14700000000005</v>
      </c>
      <c r="D35" s="31">
        <f>(D32+D33+D34)*0.202</f>
        <v>6601.7640000000001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576.58333333333337</v>
      </c>
      <c r="D36" s="31">
        <v>6919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80</v>
      </c>
      <c r="D37" s="31">
        <f>1*12*D4</f>
        <v>960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1022.4166666666666</v>
      </c>
      <c r="D38" s="31">
        <v>12269</v>
      </c>
      <c r="E38" s="21"/>
      <c r="F38" s="22"/>
    </row>
    <row r="39" spans="1:6" ht="15.75">
      <c r="A39" s="8"/>
      <c r="B39" s="9" t="s">
        <v>21</v>
      </c>
      <c r="C39" s="23">
        <f t="shared" si="0"/>
        <v>3086.3120499999991</v>
      </c>
      <c r="D39" s="30">
        <f>(D6+D15+D20+D24+D29+D30)*0.06</f>
        <v>37035.744599999991</v>
      </c>
      <c r="F39" s="20"/>
    </row>
    <row r="40" spans="1:6" ht="15.75">
      <c r="A40" s="8"/>
      <c r="B40" s="9" t="s">
        <v>23</v>
      </c>
      <c r="C40" s="14">
        <f>C6+C15+C20+C24+C29+C30+C39</f>
        <v>54524.846216666672</v>
      </c>
      <c r="D40" s="30">
        <f>D6+D15+D20+D24+D29+D30+D39</f>
        <v>654298.15459999989</v>
      </c>
    </row>
    <row r="41" spans="1:6" ht="16.5" thickBot="1">
      <c r="A41" s="15"/>
      <c r="B41" s="16" t="s">
        <v>17</v>
      </c>
      <c r="C41" s="18"/>
      <c r="D41" s="32">
        <v>654271</v>
      </c>
    </row>
    <row r="42" spans="1:6" ht="15.75">
      <c r="A42" s="3"/>
      <c r="B42" s="3" t="s">
        <v>36</v>
      </c>
      <c r="C42" s="4"/>
      <c r="D42" s="28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2014-03-12T09:55:37Z</cp:lastPrinted>
  <dcterms:created xsi:type="dcterms:W3CDTF">2013-11-15T13:17:51Z</dcterms:created>
  <dcterms:modified xsi:type="dcterms:W3CDTF">2014-03-12T09:55:39Z</dcterms:modified>
</cp:coreProperties>
</file>