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D20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D39" l="1"/>
  <c r="D40" s="1"/>
  <c r="C6"/>
  <c r="C20"/>
  <c r="C39" l="1"/>
  <c r="C40" s="1"/>
</calcChain>
</file>

<file path=xl/sharedStrings.xml><?xml version="1.0" encoding="utf-8"?>
<sst xmlns="http://schemas.openxmlformats.org/spreadsheetml/2006/main" count="45" uniqueCount="42">
  <si>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</si>
  <si>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</si>
  <si>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</si>
  <si>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</si>
  <si>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</si>
  <si>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</si>
  <si>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</si>
  <si>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</si>
  <si>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</si>
  <si>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</si>
  <si>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</si>
  <si>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</si>
  <si>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</si>
  <si>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</si>
  <si>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</si>
  <si>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</si>
  <si>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</si>
  <si>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</si>
  <si>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</si>
  <si>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</si>
  <si>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</si>
  <si>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</si>
  <si>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</si>
  <si>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</si>
  <si>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</si>
  <si>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</si>
  <si>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</si>
  <si>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</si>
  <si>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</si>
  <si>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</si>
  <si>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</si>
  <si>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</si>
  <si>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</si>
  <si>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</si>
  <si>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</si>
  <si>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</si>
  <si>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</si>
  <si>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</si>
  <si>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</si>
  <si>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содержание автотехники (гсм, запчасти, трансп. расходы)</t>
  </si>
  <si>
    <t>расположенного по адресу:ул. М.Павлова, д.58 за 2013 год</t>
  </si>
  <si>
    <t>страхование лифтов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</si>
</sst>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0" fontId="5" fillId="0" borderId="0" xfId="0" applyFont="1" applyFill="1"/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D9" sqref="D9:D14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5.7109375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40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30">
        <v>7725.3</v>
      </c>
      <c r="E3" s="21"/>
    </row>
    <row r="4" spans="1:6" s="20" customFormat="1" ht="16.5" thickBot="1">
      <c r="A4" s="3"/>
      <c r="B4" s="3" t="s">
        <v>31</v>
      </c>
      <c r="C4" s="4"/>
      <c r="D4" s="30">
        <v>144</v>
      </c>
      <c r="E4" s="21"/>
    </row>
    <row r="5" spans="1:6" ht="48" customHeight="1">
      <c r="A5" s="5" t="s">
        <v>1</v>
      </c>
      <c r="B5" s="6" t="s">
        <v>2</v>
      </c>
      <c r="C5" s="7" t="s">
        <v>20</v>
      </c>
      <c r="D5" s="27" t="s">
        <v>24</v>
      </c>
      <c r="E5" s="19"/>
    </row>
    <row r="6" spans="1:6" ht="31.5">
      <c r="A6" s="8">
        <v>1</v>
      </c>
      <c r="B6" s="9" t="s">
        <v>35</v>
      </c>
      <c r="C6" s="14">
        <f>C9+C10+C11+C12+C14+C13</f>
        <v>28590.996999999999</v>
      </c>
      <c r="D6" s="28">
        <f>D9+D10+D11+D12+D14+D13</f>
        <v>343091.96399999998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29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29"/>
      <c r="E8" s="21"/>
    </row>
    <row r="9" spans="1:6" s="20" customFormat="1" ht="15.75">
      <c r="A9" s="10"/>
      <c r="B9" s="11" t="s">
        <v>19</v>
      </c>
      <c r="C9" s="24">
        <f t="shared" si="0"/>
        <v>1147.8333333333333</v>
      </c>
      <c r="D9" s="29">
        <v>13774</v>
      </c>
      <c r="E9" s="21"/>
    </row>
    <row r="10" spans="1:6" s="20" customFormat="1" ht="15.75">
      <c r="A10" s="10"/>
      <c r="B10" s="11" t="s">
        <v>6</v>
      </c>
      <c r="C10" s="24">
        <f t="shared" si="0"/>
        <v>1842.9166666666667</v>
      </c>
      <c r="D10" s="29">
        <v>22115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16231.833333333334</v>
      </c>
      <c r="D11" s="29">
        <v>194782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3278.8303333333333</v>
      </c>
      <c r="D12" s="29">
        <f>D11*0.202</f>
        <v>39345.964</v>
      </c>
      <c r="E12" s="21"/>
    </row>
    <row r="13" spans="1:6" s="20" customFormat="1" ht="15.75">
      <c r="A13" s="10"/>
      <c r="B13" s="11" t="s">
        <v>39</v>
      </c>
      <c r="C13" s="24">
        <f>D13/12</f>
        <v>1651.8333333333333</v>
      </c>
      <c r="D13" s="29">
        <v>19822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4437.75</v>
      </c>
      <c r="D14" s="29">
        <v>53253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15543.454000000002</v>
      </c>
      <c r="D15" s="28">
        <f>D16+D17+D18+D19</f>
        <v>186521.448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12693.666666666666</v>
      </c>
      <c r="D16" s="29">
        <v>152324</v>
      </c>
      <c r="E16" s="21"/>
    </row>
    <row r="17" spans="1:6" s="20" customFormat="1" ht="15.75">
      <c r="A17" s="10"/>
      <c r="B17" s="11" t="s">
        <v>26</v>
      </c>
      <c r="C17" s="24">
        <f t="shared" si="0"/>
        <v>85.583333333333329</v>
      </c>
      <c r="D17" s="29">
        <v>1027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200.08333333333334</v>
      </c>
      <c r="D18" s="29">
        <v>2401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2564.1206666666667</v>
      </c>
      <c r="D19" s="29">
        <f>D16*0.202</f>
        <v>30769.448</v>
      </c>
      <c r="E19" s="21"/>
    </row>
    <row r="20" spans="1:6" ht="15.75">
      <c r="A20" s="8">
        <v>3</v>
      </c>
      <c r="B20" s="9" t="s">
        <v>7</v>
      </c>
      <c r="C20" s="23">
        <f t="shared" si="0"/>
        <v>9006.2596666666668</v>
      </c>
      <c r="D20" s="28">
        <f>D21+D22+D23</f>
        <v>108075.11599999999</v>
      </c>
      <c r="F20" s="20"/>
    </row>
    <row r="21" spans="1:6" s="20" customFormat="1" ht="15.75">
      <c r="A21" s="10"/>
      <c r="B21" s="11" t="s">
        <v>8</v>
      </c>
      <c r="C21" s="24">
        <f t="shared" si="0"/>
        <v>6520.833333333333</v>
      </c>
      <c r="D21" s="29">
        <v>78250</v>
      </c>
      <c r="E21" s="21"/>
    </row>
    <row r="22" spans="1:6" s="20" customFormat="1" ht="15.75">
      <c r="A22" s="10"/>
      <c r="B22" s="11" t="s">
        <v>18</v>
      </c>
      <c r="C22" s="24">
        <f t="shared" si="0"/>
        <v>90.583333333333329</v>
      </c>
      <c r="D22" s="29">
        <v>1087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2394.8429999999998</v>
      </c>
      <c r="D23" s="29">
        <f>D3*0.31*12</f>
        <v>28738.115999999998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12488.5</v>
      </c>
      <c r="D24" s="28">
        <f>D26+D27+D28+D25</f>
        <v>149862</v>
      </c>
      <c r="F24" s="20"/>
    </row>
    <row r="25" spans="1:6" s="20" customFormat="1" ht="15.75">
      <c r="A25" s="10"/>
      <c r="B25" s="11" t="s">
        <v>41</v>
      </c>
      <c r="C25" s="24">
        <f>D25/12</f>
        <v>302.33333333333331</v>
      </c>
      <c r="D25" s="29">
        <v>3628</v>
      </c>
      <c r="E25" s="21"/>
    </row>
    <row r="26" spans="1:6" s="20" customFormat="1" ht="15.75">
      <c r="A26" s="10"/>
      <c r="B26" s="11" t="s">
        <v>10</v>
      </c>
      <c r="C26" s="24">
        <f t="shared" si="0"/>
        <v>0</v>
      </c>
      <c r="D26" s="29"/>
      <c r="E26" s="21"/>
    </row>
    <row r="27" spans="1:6" s="20" customFormat="1" ht="15.75">
      <c r="A27" s="10"/>
      <c r="B27" s="11" t="s">
        <v>11</v>
      </c>
      <c r="C27" s="24">
        <f t="shared" si="0"/>
        <v>4377.666666666667</v>
      </c>
      <c r="D27" s="29">
        <v>52532</v>
      </c>
      <c r="E27" s="21"/>
    </row>
    <row r="28" spans="1:6" s="20" customFormat="1" ht="15.75">
      <c r="A28" s="10"/>
      <c r="B28" s="11" t="s">
        <v>12</v>
      </c>
      <c r="C28" s="24">
        <f t="shared" si="0"/>
        <v>7808.5</v>
      </c>
      <c r="D28" s="29">
        <v>93702</v>
      </c>
      <c r="E28" s="21"/>
    </row>
    <row r="29" spans="1:6" ht="31.5">
      <c r="A29" s="12">
        <v>5</v>
      </c>
      <c r="B29" s="13" t="s">
        <v>13</v>
      </c>
      <c r="C29" s="23">
        <f t="shared" si="0"/>
        <v>2858.3609999999994</v>
      </c>
      <c r="D29" s="28">
        <f>D3*0.37*12</f>
        <v>34300.331999999995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14367.205666666669</v>
      </c>
      <c r="D30" s="28">
        <f>D31+D32+D33+D34+D35+D36+D37+D38</f>
        <v>172406.46799999999</v>
      </c>
      <c r="F30" s="20"/>
    </row>
    <row r="31" spans="1:6" s="20" customFormat="1" ht="15.75">
      <c r="A31" s="10"/>
      <c r="B31" s="11" t="s">
        <v>27</v>
      </c>
      <c r="C31" s="24">
        <f>D31/12</f>
        <v>4184.833333333333</v>
      </c>
      <c r="D31" s="29">
        <v>50218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3242.1666666666665</v>
      </c>
      <c r="D32" s="29">
        <v>38906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1733.0833333333333</v>
      </c>
      <c r="D33" s="29">
        <v>20797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1219.25</v>
      </c>
      <c r="D34" s="29">
        <v>14631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1251.289</v>
      </c>
      <c r="D35" s="29">
        <f>(D32+D33+D34)*0.202</f>
        <v>15015.468000000001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945.5</v>
      </c>
      <c r="D36" s="29">
        <v>11346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144</v>
      </c>
      <c r="D37" s="29">
        <f>1*12*D4</f>
        <v>1728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1647.0833333333333</v>
      </c>
      <c r="D38" s="29">
        <v>19765</v>
      </c>
      <c r="E38" s="21"/>
      <c r="F38" s="22"/>
    </row>
    <row r="39" spans="1:6" ht="15.75">
      <c r="A39" s="8"/>
      <c r="B39" s="9" t="s">
        <v>21</v>
      </c>
      <c r="C39" s="23">
        <f t="shared" si="0"/>
        <v>4971.2866400000003</v>
      </c>
      <c r="D39" s="28">
        <f>(D6+D15+D20+D24+D29+D30)*0.06</f>
        <v>59655.439680000003</v>
      </c>
      <c r="F39" s="20"/>
    </row>
    <row r="40" spans="1:6" ht="15.75">
      <c r="A40" s="8"/>
      <c r="B40" s="9" t="s">
        <v>23</v>
      </c>
      <c r="C40" s="14">
        <f>C6+C15+C20+C24+C29+C30+C39</f>
        <v>87826.063973333337</v>
      </c>
      <c r="D40" s="28">
        <f>D6+D15+D20+D24+D29+D30+D39</f>
        <v>1053912.76768</v>
      </c>
    </row>
    <row r="41" spans="1:6" ht="16.5" thickBot="1">
      <c r="A41" s="15"/>
      <c r="B41" s="16" t="s">
        <v>17</v>
      </c>
      <c r="C41" s="18"/>
      <c r="D41" s="31">
        <v>1053955</v>
      </c>
    </row>
    <row r="42" spans="1:6" ht="15.75">
      <c r="A42" s="3"/>
      <c r="B42" s="3" t="s">
        <v>36</v>
      </c>
      <c r="C42" s="4"/>
      <c r="D42" s="30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2014-03-12T09:10:07Z</cp:lastPrinted>
  <dcterms:created xsi:type="dcterms:W3CDTF">2013-11-15T13:17:51Z</dcterms:created>
  <dcterms:modified xsi:type="dcterms:W3CDTF">2014-03-12T09:10:08Z</dcterms:modified>
</cp:coreProperties>
</file>